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LS520D17A\keiri\経理係\決算関係\経営比較分析関係【HP掲載】\R5\"/>
    </mc:Choice>
  </mc:AlternateContent>
  <xr:revisionPtr revIDLastSave="0" documentId="13_ncr:1_{921EFD0C-924F-4D97-9671-A9FFC28442DB}" xr6:coauthVersionLast="47" xr6:coauthVersionMax="47" xr10:uidLastSave="{00000000-0000-0000-0000-000000000000}"/>
  <workbookProtection workbookAlgorithmName="SHA-512" workbookHashValue="6ekGju6emzE2O0aa5FAvDY5P7JX4cfivWOKxz+owKnrN4ppxB13T96yO+fnba8+MAgRh6MjeGBeqHQWr84bU5Q==" workbookSaltValue="C/9+6/Z7/fm8wF4Owy/4vQ=="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I10" i="4"/>
  <c r="B10" i="4"/>
  <c r="BB8" i="4"/>
  <c r="AT8" i="4"/>
  <c r="P8" i="4"/>
  <c r="I8" i="4"/>
  <c r="B8" i="4"/>
  <c r="B6" i="4"/>
</calcChain>
</file>

<file path=xl/sharedStrings.xml><?xml version="1.0" encoding="utf-8"?>
<sst xmlns="http://schemas.openxmlformats.org/spreadsheetml/2006/main" count="231" uniqueCount="112">
  <si>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</si>
  <si>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</si>
  <si>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</si>
  <si>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</si>
  <si>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</si>
  <si>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</si>
  <si>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</si>
  <si>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</si>
  <si>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</si>
  <si>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</si>
  <si>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</si>
  <si>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</si>
  <si>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</si>
  <si>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</si>
  <si>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</si>
  <si>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</si>
  <si>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</si>
  <si>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</si>
  <si>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</si>
  <si>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</si>
  <si>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</si>
  <si>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</si>
  <si>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</si>
  <si>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</si>
  <si>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</si>
  <si>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</si>
  <si>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</si>
  <si>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</si>
  <si>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</si>
  <si>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</si>
  <si>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</si>
  <si>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</si>
  <si>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</si>
  <si>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</si>
  <si>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</si>
  <si>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</si>
  <si>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</si>
  <si>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</si>
  <si>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</si>
  <si>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</si>
  <si>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</si>
  <si>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</si>
  <si>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</si>
  <si>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</si>
  <si>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</si>
  <si>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</si>
  <si>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</si>
  <si>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</si>
  <si>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</si>
  <si>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</si>
  <si>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</si>
  <si>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</si>
  <si>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</si>
  <si>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</si>
  <si>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</si>
  <si>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</si>
  <si>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</si>
  <si>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</si>
  <si>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</si>
  <si>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</si>
  <si>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</si>
  <si>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</si>
  <si>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</si>
  <si>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</si>
  <si>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</si>
  <si>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</si>
  <si>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</si>
  <si>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</si>
  <si>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</si>
  <si>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</si>
  <si>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</si>
  <si>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</si>
  <si>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</si>
  <si>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</si>
  <si>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</si>
  <si>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</si>
  <si>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</si>
  <si>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</si>
  <si>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</si>
  <si>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</si>
  <si>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</si>
  <si>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</si>
  <si>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</si>
  <si>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</si>
  <si>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</si>
  <si>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</si>
  <si>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</si>
  <si>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</si>
  <si>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</si>
  <si>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</si>
  <si>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</si>
  <si>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</si>
  <si>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</si>
  <si>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東総広域水道企業団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</si>
  <si>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</si>
  <si>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</si>
  <si>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</si>
  <si>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</si>
  <si>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</si>
  <si>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</si>
  <si>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</si>
  <si>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</si>
  <si>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</si>
  <si>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</si>
  <si>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</si>
  <si>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</si>
  <si>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</si>
  <si>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</si>
  <si>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</si>
  <si>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管路経年化率は約60%と平均値を大幅に上回り、既設管路の大部分において老朽化が進んでいることを示しております。
　管路更新率において、当企業団は令和13年度までに、主幹線及び西幹線の更新を予定していある中で、令和2年度に当該更新事業の第1期目の送水管更新工事が竣工したことにより、管路全体の約5%弱を更新したものであります。また第3期以降の送水管更新工事については、DB方式（設計施工一括発注方式）による事業施工を採用し、老朽管の早急な更新に今後取り組むものであります。
　また、管路以外では、笹川浄水場内の浄水施設設備において、すでに耐用年数が経過し、老朽化が著しい設備については今後計画的に更新を予定しております。</t>
    <rPh sb="102" eb="103">
      <t>ナカ</t>
    </rPh>
    <rPh sb="165" eb="166">
      <t>ダイ</t>
    </rPh>
    <rPh sb="167" eb="168">
      <t>キ</t>
    </rPh>
    <rPh sb="168" eb="170">
      <t>イコウ</t>
    </rPh>
    <rPh sb="171" eb="174">
      <t>ソウスイカン</t>
    </rPh>
    <rPh sb="174" eb="178">
      <t>コウシンコウジ</t>
    </rPh>
    <rPh sb="186" eb="188">
      <t>ホウシキ</t>
    </rPh>
    <rPh sb="189" eb="191">
      <t>セッケイ</t>
    </rPh>
    <rPh sb="191" eb="193">
      <t>セコウ</t>
    </rPh>
    <rPh sb="193" eb="195">
      <t>イッカツ</t>
    </rPh>
    <rPh sb="195" eb="197">
      <t>ハッチュウ</t>
    </rPh>
    <rPh sb="197" eb="199">
      <t>ホウシキ</t>
    </rPh>
    <rPh sb="203" eb="205">
      <t>ジギョウ</t>
    </rPh>
    <rPh sb="205" eb="207">
      <t>セコウ</t>
    </rPh>
    <rPh sb="208" eb="210">
      <t>サイヨウ</t>
    </rPh>
    <rPh sb="212" eb="215">
      <t>ロウキュウカン</t>
    </rPh>
    <rPh sb="216" eb="218">
      <t>ソウキュウ</t>
    </rPh>
    <rPh sb="219" eb="221">
      <t>コウシン</t>
    </rPh>
    <rPh sb="222" eb="224">
      <t>コンゴ</t>
    </rPh>
    <rPh sb="224" eb="225">
      <t>ト</t>
    </rPh>
    <rPh sb="226" eb="227">
      <t>ク</t>
    </rPh>
    <phoneticPr fontId="4"/>
  </si>
  <si>
    <t>　現状は健全な事業運営が行えておりますが、今後は各構成団体の人口減少等により、給水収益の増加が期待できない中で、送水及び浄水施設更新事業は必要不可欠であり、また各設備等に係る保存工事やその他支出に多額の費用を要するため、経営戦略等を基に中長期的な財政計画を作成し、経費の削減はもとより、料金改定の検討等を考慮し、効率的な事業運営を維持することが必要であると思われます。</t>
    <rPh sb="58" eb="59">
      <t>オヨ</t>
    </rPh>
    <phoneticPr fontId="4"/>
  </si>
  <si>
    <t>　経常収支比率及び料金回収率は、給水収益が基本料金の責任水量割合の変更により大幅に増となり、結果として平均値程度まで上昇し、また収支が黒字を示す100%を上回りかつ累積欠損金は発生しておりません。流動比率は平均値を上回り100%を超えていることから、現状は健全な経営が行えております。
　次に、給水原価は例年類似団体平均値から大幅に乖離し推移しており、今後は人口減少等により有収水量が減少することが予想されるため、改善を図るには設備稼働に係る動力費、浄水場運営に係る委託事業及びその他支出のより一層の健全・効率化が求められるものであります。また、企業債残高対給水収益比率は、現状平均値を下回っておりますが、今後は送水及び浄水施設更新事業の増加が見込まれ借入企業債も増加することから、数値は上昇するものと予測されます。
　最後に施設利用率は、令和3年度から平均値を上回る状況で推移しておりますが、今後は人口減少等により各構成団体の水需要は減少傾向となることが予想されるため、減少傾向で推移するものと予想されます。そして有収率は、水量計測機器類の計測誤差により発生しているものと判断しておりまして、今後計測設備を順次更新し、100％に近づけるものであります。</t>
    <rPh sb="16" eb="20">
      <t>キュウスイシュウエキ</t>
    </rPh>
    <rPh sb="21" eb="25">
      <t>キホンリョウキン</t>
    </rPh>
    <rPh sb="26" eb="30">
      <t>セキニンスイリョウ</t>
    </rPh>
    <rPh sb="30" eb="32">
      <t>ワリアイ</t>
    </rPh>
    <rPh sb="33" eb="35">
      <t>ヘンコウ</t>
    </rPh>
    <rPh sb="38" eb="40">
      <t>オオハバ</t>
    </rPh>
    <rPh sb="41" eb="42">
      <t>ゾウ</t>
    </rPh>
    <rPh sb="46" eb="48">
      <t>ケッカ</t>
    </rPh>
    <rPh sb="54" eb="56">
      <t>テイド</t>
    </rPh>
    <rPh sb="88" eb="90">
      <t>ハッセイ</t>
    </rPh>
    <rPh sb="214" eb="216">
      <t>セツビ</t>
    </rPh>
    <rPh sb="216" eb="218">
      <t>カドウ</t>
    </rPh>
    <rPh sb="219" eb="220">
      <t>カカ</t>
    </rPh>
    <rPh sb="221" eb="224">
      <t>ドウリョクヒ</t>
    </rPh>
    <rPh sb="225" eb="228">
      <t>ジョウスイジョウ</t>
    </rPh>
    <rPh sb="228" eb="230">
      <t>ウンエイ</t>
    </rPh>
    <rPh sb="231" eb="232">
      <t>カカ</t>
    </rPh>
    <rPh sb="319" eb="321">
      <t>ゾウカ</t>
    </rPh>
    <rPh sb="322" eb="324">
      <t>ミコ</t>
    </rPh>
    <rPh sb="351" eb="353">
      <t>ヨソク</t>
    </rPh>
    <rPh sb="360" eb="362">
      <t>サイゴ</t>
    </rPh>
    <rPh sb="472" eb="474">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</si>
</sst>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4.7699999999999996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C37-4C06-B5BD-A55A7BECEFC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0C37-4C06-B5BD-A55A7BECEFC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106.43</c:v>
                </c:pt>
                <c:pt idx="1">
                  <c:v>107.86</c:v>
                </c:pt>
                <c:pt idx="2">
                  <c:v>104.63</c:v>
                </c:pt>
                <c:pt idx="3">
                  <c:v>101.98</c:v>
                </c:pt>
                <c:pt idx="4">
                  <c:v>108.62</c:v>
                </c:pt>
              </c:numCache>
            </c:numRef>
          </c:val>
          <c:extLst>
            <c:ext xmlns:c16="http://schemas.microsoft.com/office/drawing/2014/chart" uri="{C3380CC4-5D6E-409C-BE32-E72D297353CC}">
              <c16:uniqueId val="{00000000-8045-4D84-AA4A-7E69F9C3999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8045-4D84-AA4A-7E69F9C3999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53.04</c:v>
                </c:pt>
                <c:pt idx="1">
                  <c:v>54.33</c:v>
                </c:pt>
                <c:pt idx="2">
                  <c:v>53.87</c:v>
                </c:pt>
                <c:pt idx="3">
                  <c:v>55.7</c:v>
                </c:pt>
                <c:pt idx="4">
                  <c:v>51.72</c:v>
                </c:pt>
              </c:numCache>
            </c:numRef>
          </c:val>
          <c:extLst>
            <c:ext xmlns:c16="http://schemas.microsoft.com/office/drawing/2014/chart" uri="{C3380CC4-5D6E-409C-BE32-E72D297353CC}">
              <c16:uniqueId val="{00000000-D173-4449-815F-B919E0C1610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D173-4449-815F-B919E0C1610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54.22</c:v>
                </c:pt>
                <c:pt idx="1">
                  <c:v>56.63</c:v>
                </c:pt>
                <c:pt idx="2">
                  <c:v>59.84</c:v>
                </c:pt>
                <c:pt idx="3">
                  <c:v>59.9</c:v>
                </c:pt>
                <c:pt idx="4">
                  <c:v>55.06</c:v>
                </c:pt>
              </c:numCache>
            </c:numRef>
          </c:val>
          <c:extLst>
            <c:ext xmlns:c16="http://schemas.microsoft.com/office/drawing/2014/chart" uri="{C3380CC4-5D6E-409C-BE32-E72D297353CC}">
              <c16:uniqueId val="{00000000-A215-400C-B2DB-5A757950215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A215-400C-B2DB-5A757950215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4E-4E74-BBD3-815394F0A3E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344E-4E74-BBD3-815394F0A3E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4318.38</c:v>
                </c:pt>
                <c:pt idx="1">
                  <c:v>1192.82</c:v>
                </c:pt>
                <c:pt idx="2">
                  <c:v>2230.36</c:v>
                </c:pt>
                <c:pt idx="3">
                  <c:v>943.46</c:v>
                </c:pt>
                <c:pt idx="4">
                  <c:v>1907.42</c:v>
                </c:pt>
              </c:numCache>
            </c:numRef>
          </c:val>
          <c:extLst>
            <c:ext xmlns:c16="http://schemas.microsoft.com/office/drawing/2014/chart" uri="{C3380CC4-5D6E-409C-BE32-E72D297353CC}">
              <c16:uniqueId val="{00000000-D424-47EE-9618-61F8C488CAD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D424-47EE-9618-61F8C488CAD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129.25</c:v>
                </c:pt>
                <c:pt idx="1">
                  <c:v>148.5</c:v>
                </c:pt>
                <c:pt idx="2">
                  <c:v>148.07</c:v>
                </c:pt>
                <c:pt idx="3">
                  <c:v>181.09</c:v>
                </c:pt>
                <c:pt idx="4">
                  <c:v>173.21</c:v>
                </c:pt>
              </c:numCache>
            </c:numRef>
          </c:val>
          <c:extLst>
            <c:ext xmlns:c16="http://schemas.microsoft.com/office/drawing/2014/chart" uri="{C3380CC4-5D6E-409C-BE32-E72D297353CC}">
              <c16:uniqueId val="{00000000-6E6D-4EEE-AA0D-A746A1F732A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6E6D-4EEE-AA0D-A746A1F732A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106.04</c:v>
                </c:pt>
                <c:pt idx="1">
                  <c:v>107.62</c:v>
                </c:pt>
                <c:pt idx="2">
                  <c:v>104.58</c:v>
                </c:pt>
                <c:pt idx="3">
                  <c:v>101.61</c:v>
                </c:pt>
                <c:pt idx="4">
                  <c:v>108.75</c:v>
                </c:pt>
              </c:numCache>
            </c:numRef>
          </c:val>
          <c:extLst>
            <c:ext xmlns:c16="http://schemas.microsoft.com/office/drawing/2014/chart" uri="{C3380CC4-5D6E-409C-BE32-E72D297353CC}">
              <c16:uniqueId val="{00000000-C3FE-454B-8793-5DC637CA79B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C3FE-454B-8793-5DC637CA79B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140.72999999999999</c:v>
                </c:pt>
                <c:pt idx="1">
                  <c:v>136.38999999999999</c:v>
                </c:pt>
                <c:pt idx="2">
                  <c:v>137.78</c:v>
                </c:pt>
                <c:pt idx="3">
                  <c:v>142.31</c:v>
                </c:pt>
                <c:pt idx="4">
                  <c:v>144.83000000000001</c:v>
                </c:pt>
              </c:numCache>
            </c:numRef>
          </c:val>
          <c:extLst>
            <c:ext xmlns:c16="http://schemas.microsoft.com/office/drawing/2014/chart" uri="{C3380CC4-5D6E-409C-BE32-E72D297353CC}">
              <c16:uniqueId val="{00000000-C38B-4163-8C77-93F36603F09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C38B-4163-8C77-93F36603F09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59.59</c:v>
                </c:pt>
                <c:pt idx="1">
                  <c:v>61.15</c:v>
                </c:pt>
                <c:pt idx="2">
                  <c:v>62.88</c:v>
                </c:pt>
                <c:pt idx="3">
                  <c:v>62.66</c:v>
                </c:pt>
                <c:pt idx="4">
                  <c:v>62.02</c:v>
                </c:pt>
              </c:numCache>
            </c:numRef>
          </c:val>
          <c:extLst>
            <c:ext xmlns:c16="http://schemas.microsoft.com/office/drawing/2014/chart" uri="{C3380CC4-5D6E-409C-BE32-E72D297353CC}">
              <c16:uniqueId val="{00000000-C461-45D1-A7F1-127D9526960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C461-45D1-A7F1-127D9526960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99.41</c:v>
                </c:pt>
                <c:pt idx="1">
                  <c:v>99.45</c:v>
                </c:pt>
                <c:pt idx="2">
                  <c:v>99.3</c:v>
                </c:pt>
                <c:pt idx="3">
                  <c:v>99.15</c:v>
                </c:pt>
                <c:pt idx="4">
                  <c:v>99.04</c:v>
                </c:pt>
              </c:numCache>
            </c:numRef>
          </c:val>
          <c:extLst>
            <c:ext xmlns:c16="http://schemas.microsoft.com/office/drawing/2014/chart" uri="{C3380CC4-5D6E-409C-BE32-E72D297353CC}">
              <c16:uniqueId val="{00000000-F6DF-4FF6-8CCD-EFCE672FD5F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F6DF-4FF6-8CCD-EFCE672FD5F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千葉県　東総広域水道企業団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用水供給事業</v>
      </c>
      <c r="Q8" s="43"/>
      <c r="R8" s="43"/>
      <c r="S8" s="43"/>
      <c r="T8" s="43"/>
      <c r="U8" s="43"/>
      <c r="V8" s="43"/>
      <c r="W8" s="43" t="str">
        <f>データ!$L$6</f>
        <v>B</v>
      </c>
      <c r="X8" s="43"/>
      <c r="Y8" s="43"/>
      <c r="Z8" s="43"/>
      <c r="AA8" s="43"/>
      <c r="AB8" s="43"/>
      <c r="AC8" s="43"/>
      <c r="AD8" s="43" t="str">
        <f>データ!$M$6</f>
        <v>その他</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82.35</v>
      </c>
      <c r="J10" s="46"/>
      <c r="K10" s="46"/>
      <c r="L10" s="46"/>
      <c r="M10" s="46"/>
      <c r="N10" s="46"/>
      <c r="O10" s="80"/>
      <c r="P10" s="47">
        <f>データ!$P$6</f>
        <v>93.46</v>
      </c>
      <c r="Q10" s="47"/>
      <c r="R10" s="47"/>
      <c r="S10" s="47"/>
      <c r="T10" s="47"/>
      <c r="U10" s="47"/>
      <c r="V10" s="47"/>
      <c r="W10" s="44">
        <f>データ!$Q$6</f>
        <v>0</v>
      </c>
      <c r="X10" s="44"/>
      <c r="Y10" s="44"/>
      <c r="Z10" s="44"/>
      <c r="AA10" s="44"/>
      <c r="AB10" s="44"/>
      <c r="AC10" s="44"/>
      <c r="AD10" s="2"/>
      <c r="AE10" s="2"/>
      <c r="AF10" s="2"/>
      <c r="AG10" s="2"/>
      <c r="AH10" s="2"/>
      <c r="AI10" s="2"/>
      <c r="AJ10" s="2"/>
      <c r="AK10" s="2"/>
      <c r="AL10" s="44">
        <f>データ!$U$6</f>
        <v>121237</v>
      </c>
      <c r="AM10" s="44"/>
      <c r="AN10" s="44"/>
      <c r="AO10" s="44"/>
      <c r="AP10" s="44"/>
      <c r="AQ10" s="44"/>
      <c r="AR10" s="44"/>
      <c r="AS10" s="44"/>
      <c r="AT10" s="45">
        <f>データ!$V$6</f>
        <v>243.48</v>
      </c>
      <c r="AU10" s="46"/>
      <c r="AV10" s="46"/>
      <c r="AW10" s="46"/>
      <c r="AX10" s="46"/>
      <c r="AY10" s="46"/>
      <c r="AZ10" s="46"/>
      <c r="BA10" s="46"/>
      <c r="BB10" s="47">
        <f>データ!$W$6</f>
        <v>497.93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d8JKScVppuRTxgypAkYGz3nDZgJhi6o74iz4bBqsOq399YKcrV0I4bsyJpmtg5ElwwI6a+xioA/lgg/EAsHRlg==" saltValue="AFzS1HX4M/lzw/+5RcjdO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128767</v>
      </c>
      <c r="D6" s="20">
        <f t="shared" si="3"/>
        <v>46</v>
      </c>
      <c r="E6" s="20">
        <f t="shared" si="3"/>
        <v>1</v>
      </c>
      <c r="F6" s="20">
        <f t="shared" si="3"/>
        <v>0</v>
      </c>
      <c r="G6" s="20">
        <f t="shared" si="3"/>
        <v>2</v>
      </c>
      <c r="H6" s="20" t="str">
        <f t="shared" si="3"/>
        <v>千葉県　東総広域水道企業団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82.35</v>
      </c>
      <c r="P6" s="21">
        <f t="shared" si="3"/>
        <v>93.46</v>
      </c>
      <c r="Q6" s="21">
        <f t="shared" si="3"/>
        <v>0</v>
      </c>
      <c r="R6" s="21" t="str">
        <f t="shared" si="3"/>
        <v>-</v>
      </c>
      <c r="S6" s="21" t="str">
        <f t="shared" si="3"/>
        <v>-</v>
      </c>
      <c r="T6" s="21" t="str">
        <f t="shared" si="3"/>
        <v>-</v>
      </c>
      <c r="U6" s="21">
        <f t="shared" si="3"/>
        <v>121237</v>
      </c>
      <c r="V6" s="21">
        <f t="shared" si="3"/>
        <v>243.48</v>
      </c>
      <c r="W6" s="21">
        <f t="shared" si="3"/>
        <v>497.93</v>
      </c>
      <c r="X6" s="22">
        <f>IF(X7="",NA(),X7)</f>
        <v>106.43</v>
      </c>
      <c r="Y6" s="22">
        <f t="shared" ref="Y6:AG6" si="4">IF(Y7="",NA(),Y7)</f>
        <v>107.86</v>
      </c>
      <c r="Z6" s="22">
        <f t="shared" si="4"/>
        <v>104.63</v>
      </c>
      <c r="AA6" s="22">
        <f t="shared" si="4"/>
        <v>101.98</v>
      </c>
      <c r="AB6" s="22">
        <f t="shared" si="4"/>
        <v>108.62</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4318.38</v>
      </c>
      <c r="AU6" s="22">
        <f t="shared" ref="AU6:BC6" si="6">IF(AU7="",NA(),AU7)</f>
        <v>1192.82</v>
      </c>
      <c r="AV6" s="22">
        <f t="shared" si="6"/>
        <v>2230.36</v>
      </c>
      <c r="AW6" s="22">
        <f t="shared" si="6"/>
        <v>943.46</v>
      </c>
      <c r="AX6" s="22">
        <f t="shared" si="6"/>
        <v>1907.42</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129.25</v>
      </c>
      <c r="BF6" s="22">
        <f t="shared" ref="BF6:BN6" si="7">IF(BF7="",NA(),BF7)</f>
        <v>148.5</v>
      </c>
      <c r="BG6" s="22">
        <f t="shared" si="7"/>
        <v>148.07</v>
      </c>
      <c r="BH6" s="22">
        <f t="shared" si="7"/>
        <v>181.09</v>
      </c>
      <c r="BI6" s="22">
        <f t="shared" si="7"/>
        <v>173.21</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106.04</v>
      </c>
      <c r="BQ6" s="22">
        <f t="shared" ref="BQ6:BY6" si="8">IF(BQ7="",NA(),BQ7)</f>
        <v>107.62</v>
      </c>
      <c r="BR6" s="22">
        <f t="shared" si="8"/>
        <v>104.58</v>
      </c>
      <c r="BS6" s="22">
        <f t="shared" si="8"/>
        <v>101.61</v>
      </c>
      <c r="BT6" s="22">
        <f t="shared" si="8"/>
        <v>108.75</v>
      </c>
      <c r="BU6" s="22">
        <f t="shared" si="8"/>
        <v>112.84</v>
      </c>
      <c r="BV6" s="22">
        <f t="shared" si="8"/>
        <v>110.77</v>
      </c>
      <c r="BW6" s="22">
        <f t="shared" si="8"/>
        <v>112.35</v>
      </c>
      <c r="BX6" s="22">
        <f t="shared" si="8"/>
        <v>106.47</v>
      </c>
      <c r="BY6" s="22">
        <f t="shared" si="8"/>
        <v>107.7</v>
      </c>
      <c r="BZ6" s="21" t="str">
        <f>IF(BZ7="","",IF(BZ7="-","【-】","【"&amp;SUBSTITUTE(TEXT(BZ7,"#,##0.00"),"-","△")&amp;"】"))</f>
        <v>【107.70】</v>
      </c>
      <c r="CA6" s="22">
        <f>IF(CA7="",NA(),CA7)</f>
        <v>140.72999999999999</v>
      </c>
      <c r="CB6" s="22">
        <f t="shared" ref="CB6:CJ6" si="9">IF(CB7="",NA(),CB7)</f>
        <v>136.38999999999999</v>
      </c>
      <c r="CC6" s="22">
        <f t="shared" si="9"/>
        <v>137.78</v>
      </c>
      <c r="CD6" s="22">
        <f t="shared" si="9"/>
        <v>142.31</v>
      </c>
      <c r="CE6" s="22">
        <f t="shared" si="9"/>
        <v>144.83000000000001</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59.59</v>
      </c>
      <c r="CM6" s="22">
        <f t="shared" ref="CM6:CU6" si="10">IF(CM7="",NA(),CM7)</f>
        <v>61.15</v>
      </c>
      <c r="CN6" s="22">
        <f t="shared" si="10"/>
        <v>62.88</v>
      </c>
      <c r="CO6" s="22">
        <f t="shared" si="10"/>
        <v>62.66</v>
      </c>
      <c r="CP6" s="22">
        <f t="shared" si="10"/>
        <v>62.02</v>
      </c>
      <c r="CQ6" s="22">
        <f t="shared" si="10"/>
        <v>61.69</v>
      </c>
      <c r="CR6" s="22">
        <f t="shared" si="10"/>
        <v>62.26</v>
      </c>
      <c r="CS6" s="22">
        <f t="shared" si="10"/>
        <v>62.22</v>
      </c>
      <c r="CT6" s="22">
        <f t="shared" si="10"/>
        <v>61.45</v>
      </c>
      <c r="CU6" s="22">
        <f t="shared" si="10"/>
        <v>61.63</v>
      </c>
      <c r="CV6" s="21" t="str">
        <f>IF(CV7="","",IF(CV7="-","【-】","【"&amp;SUBSTITUTE(TEXT(CV7,"#,##0.00"),"-","△")&amp;"】"))</f>
        <v>【61.63】</v>
      </c>
      <c r="CW6" s="22">
        <f>IF(CW7="",NA(),CW7)</f>
        <v>99.41</v>
      </c>
      <c r="CX6" s="22">
        <f t="shared" ref="CX6:DF6" si="11">IF(CX7="",NA(),CX7)</f>
        <v>99.45</v>
      </c>
      <c r="CY6" s="22">
        <f t="shared" si="11"/>
        <v>99.3</v>
      </c>
      <c r="CZ6" s="22">
        <f t="shared" si="11"/>
        <v>99.15</v>
      </c>
      <c r="DA6" s="22">
        <f t="shared" si="11"/>
        <v>99.04</v>
      </c>
      <c r="DB6" s="22">
        <f t="shared" si="11"/>
        <v>100</v>
      </c>
      <c r="DC6" s="22">
        <f t="shared" si="11"/>
        <v>100.16</v>
      </c>
      <c r="DD6" s="22">
        <f t="shared" si="11"/>
        <v>100.28</v>
      </c>
      <c r="DE6" s="22">
        <f t="shared" si="11"/>
        <v>100.29</v>
      </c>
      <c r="DF6" s="22">
        <f t="shared" si="11"/>
        <v>100.36</v>
      </c>
      <c r="DG6" s="21" t="str">
        <f>IF(DG7="","",IF(DG7="-","【-】","【"&amp;SUBSTITUTE(TEXT(DG7,"#,##0.00"),"-","△")&amp;"】"))</f>
        <v>【100.36】</v>
      </c>
      <c r="DH6" s="22">
        <f>IF(DH7="",NA(),DH7)</f>
        <v>53.04</v>
      </c>
      <c r="DI6" s="22">
        <f t="shared" ref="DI6:DQ6" si="12">IF(DI7="",NA(),DI7)</f>
        <v>54.33</v>
      </c>
      <c r="DJ6" s="22">
        <f t="shared" si="12"/>
        <v>53.87</v>
      </c>
      <c r="DK6" s="22">
        <f t="shared" si="12"/>
        <v>55.7</v>
      </c>
      <c r="DL6" s="22">
        <f t="shared" si="12"/>
        <v>51.72</v>
      </c>
      <c r="DM6" s="22">
        <f t="shared" si="12"/>
        <v>56.48</v>
      </c>
      <c r="DN6" s="22">
        <f t="shared" si="12"/>
        <v>57.5</v>
      </c>
      <c r="DO6" s="22">
        <f t="shared" si="12"/>
        <v>58.52</v>
      </c>
      <c r="DP6" s="22">
        <f t="shared" si="12"/>
        <v>59.51</v>
      </c>
      <c r="DQ6" s="22">
        <f t="shared" si="12"/>
        <v>60.24</v>
      </c>
      <c r="DR6" s="21" t="str">
        <f>IF(DR7="","",IF(DR7="-","【-】","【"&amp;SUBSTITUTE(TEXT(DR7,"#,##0.00"),"-","△")&amp;"】"))</f>
        <v>【60.24】</v>
      </c>
      <c r="DS6" s="22">
        <f>IF(DS7="",NA(),DS7)</f>
        <v>54.22</v>
      </c>
      <c r="DT6" s="22">
        <f t="shared" ref="DT6:EB6" si="13">IF(DT7="",NA(),DT7)</f>
        <v>56.63</v>
      </c>
      <c r="DU6" s="22">
        <f t="shared" si="13"/>
        <v>59.84</v>
      </c>
      <c r="DV6" s="22">
        <f t="shared" si="13"/>
        <v>59.9</v>
      </c>
      <c r="DW6" s="22">
        <f t="shared" si="13"/>
        <v>55.06</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2">
        <f t="shared" ref="EE6:EM6" si="14">IF(EE7="",NA(),EE7)</f>
        <v>4.7699999999999996</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128767</v>
      </c>
      <c r="D7" s="24">
        <v>46</v>
      </c>
      <c r="E7" s="24">
        <v>1</v>
      </c>
      <c r="F7" s="24">
        <v>0</v>
      </c>
      <c r="G7" s="24">
        <v>2</v>
      </c>
      <c r="H7" s="24" t="s">
        <v>93</v>
      </c>
      <c r="I7" s="24" t="s">
        <v>94</v>
      </c>
      <c r="J7" s="24" t="s">
        <v>95</v>
      </c>
      <c r="K7" s="24" t="s">
        <v>96</v>
      </c>
      <c r="L7" s="24" t="s">
        <v>97</v>
      </c>
      <c r="M7" s="24" t="s">
        <v>98</v>
      </c>
      <c r="N7" s="25" t="s">
        <v>99</v>
      </c>
      <c r="O7" s="25">
        <v>82.35</v>
      </c>
      <c r="P7" s="25">
        <v>93.46</v>
      </c>
      <c r="Q7" s="25">
        <v>0</v>
      </c>
      <c r="R7" s="25" t="s">
        <v>99</v>
      </c>
      <c r="S7" s="25" t="s">
        <v>99</v>
      </c>
      <c r="T7" s="25" t="s">
        <v>99</v>
      </c>
      <c r="U7" s="25">
        <v>121237</v>
      </c>
      <c r="V7" s="25">
        <v>243.48</v>
      </c>
      <c r="W7" s="25">
        <v>497.93</v>
      </c>
      <c r="X7" s="25">
        <v>106.43</v>
      </c>
      <c r="Y7" s="25">
        <v>107.86</v>
      </c>
      <c r="Z7" s="25">
        <v>104.63</v>
      </c>
      <c r="AA7" s="25">
        <v>101.98</v>
      </c>
      <c r="AB7" s="25">
        <v>108.62</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4318.38</v>
      </c>
      <c r="AU7" s="25">
        <v>1192.82</v>
      </c>
      <c r="AV7" s="25">
        <v>2230.36</v>
      </c>
      <c r="AW7" s="25">
        <v>943.46</v>
      </c>
      <c r="AX7" s="25">
        <v>1907.42</v>
      </c>
      <c r="AY7" s="25">
        <v>271.10000000000002</v>
      </c>
      <c r="AZ7" s="25">
        <v>284.45</v>
      </c>
      <c r="BA7" s="25">
        <v>309.23</v>
      </c>
      <c r="BB7" s="25">
        <v>313.43</v>
      </c>
      <c r="BC7" s="25">
        <v>303.10000000000002</v>
      </c>
      <c r="BD7" s="25">
        <v>303.10000000000002</v>
      </c>
      <c r="BE7" s="25">
        <v>129.25</v>
      </c>
      <c r="BF7" s="25">
        <v>148.5</v>
      </c>
      <c r="BG7" s="25">
        <v>148.07</v>
      </c>
      <c r="BH7" s="25">
        <v>181.09</v>
      </c>
      <c r="BI7" s="25">
        <v>173.21</v>
      </c>
      <c r="BJ7" s="25">
        <v>272.95999999999998</v>
      </c>
      <c r="BK7" s="25">
        <v>260.95999999999998</v>
      </c>
      <c r="BL7" s="25">
        <v>240.07</v>
      </c>
      <c r="BM7" s="25">
        <v>224.81</v>
      </c>
      <c r="BN7" s="25">
        <v>210.83</v>
      </c>
      <c r="BO7" s="25">
        <v>210.83</v>
      </c>
      <c r="BP7" s="25">
        <v>106.04</v>
      </c>
      <c r="BQ7" s="25">
        <v>107.62</v>
      </c>
      <c r="BR7" s="25">
        <v>104.58</v>
      </c>
      <c r="BS7" s="25">
        <v>101.61</v>
      </c>
      <c r="BT7" s="25">
        <v>108.75</v>
      </c>
      <c r="BU7" s="25">
        <v>112.84</v>
      </c>
      <c r="BV7" s="25">
        <v>110.77</v>
      </c>
      <c r="BW7" s="25">
        <v>112.35</v>
      </c>
      <c r="BX7" s="25">
        <v>106.47</v>
      </c>
      <c r="BY7" s="25">
        <v>107.7</v>
      </c>
      <c r="BZ7" s="25">
        <v>107.7</v>
      </c>
      <c r="CA7" s="25">
        <v>140.72999999999999</v>
      </c>
      <c r="CB7" s="25">
        <v>136.38999999999999</v>
      </c>
      <c r="CC7" s="25">
        <v>137.78</v>
      </c>
      <c r="CD7" s="25">
        <v>142.31</v>
      </c>
      <c r="CE7" s="25">
        <v>144.83000000000001</v>
      </c>
      <c r="CF7" s="25">
        <v>73.849999999999994</v>
      </c>
      <c r="CG7" s="25">
        <v>73.180000000000007</v>
      </c>
      <c r="CH7" s="25">
        <v>73.05</v>
      </c>
      <c r="CI7" s="25">
        <v>77.53</v>
      </c>
      <c r="CJ7" s="25">
        <v>76.25</v>
      </c>
      <c r="CK7" s="25">
        <v>76.25</v>
      </c>
      <c r="CL7" s="25">
        <v>59.59</v>
      </c>
      <c r="CM7" s="25">
        <v>61.15</v>
      </c>
      <c r="CN7" s="25">
        <v>62.88</v>
      </c>
      <c r="CO7" s="25">
        <v>62.66</v>
      </c>
      <c r="CP7" s="25">
        <v>62.02</v>
      </c>
      <c r="CQ7" s="25">
        <v>61.69</v>
      </c>
      <c r="CR7" s="25">
        <v>62.26</v>
      </c>
      <c r="CS7" s="25">
        <v>62.22</v>
      </c>
      <c r="CT7" s="25">
        <v>61.45</v>
      </c>
      <c r="CU7" s="25">
        <v>61.63</v>
      </c>
      <c r="CV7" s="25">
        <v>61.63</v>
      </c>
      <c r="CW7" s="25">
        <v>99.41</v>
      </c>
      <c r="CX7" s="25">
        <v>99.45</v>
      </c>
      <c r="CY7" s="25">
        <v>99.3</v>
      </c>
      <c r="CZ7" s="25">
        <v>99.15</v>
      </c>
      <c r="DA7" s="25">
        <v>99.04</v>
      </c>
      <c r="DB7" s="25">
        <v>100</v>
      </c>
      <c r="DC7" s="25">
        <v>100.16</v>
      </c>
      <c r="DD7" s="25">
        <v>100.28</v>
      </c>
      <c r="DE7" s="25">
        <v>100.29</v>
      </c>
      <c r="DF7" s="25">
        <v>100.36</v>
      </c>
      <c r="DG7" s="25">
        <v>100.36</v>
      </c>
      <c r="DH7" s="25">
        <v>53.04</v>
      </c>
      <c r="DI7" s="25">
        <v>54.33</v>
      </c>
      <c r="DJ7" s="25">
        <v>53.87</v>
      </c>
      <c r="DK7" s="25">
        <v>55.7</v>
      </c>
      <c r="DL7" s="25">
        <v>51.72</v>
      </c>
      <c r="DM7" s="25">
        <v>56.48</v>
      </c>
      <c r="DN7" s="25">
        <v>57.5</v>
      </c>
      <c r="DO7" s="25">
        <v>58.52</v>
      </c>
      <c r="DP7" s="25">
        <v>59.51</v>
      </c>
      <c r="DQ7" s="25">
        <v>60.24</v>
      </c>
      <c r="DR7" s="25">
        <v>60.24</v>
      </c>
      <c r="DS7" s="25">
        <v>54.22</v>
      </c>
      <c r="DT7" s="25">
        <v>56.63</v>
      </c>
      <c r="DU7" s="25">
        <v>59.84</v>
      </c>
      <c r="DV7" s="25">
        <v>59.9</v>
      </c>
      <c r="DW7" s="25">
        <v>55.06</v>
      </c>
      <c r="DX7" s="25">
        <v>27.61</v>
      </c>
      <c r="DY7" s="25">
        <v>30.3</v>
      </c>
      <c r="DZ7" s="25">
        <v>31.74</v>
      </c>
      <c r="EA7" s="25">
        <v>32.380000000000003</v>
      </c>
      <c r="EB7" s="25">
        <v>34.479999999999997</v>
      </c>
      <c r="EC7" s="25">
        <v>34.479999999999997</v>
      </c>
      <c r="ED7" s="25">
        <v>0</v>
      </c>
      <c r="EE7" s="25">
        <v>4.7699999999999996</v>
      </c>
      <c r="EF7" s="25">
        <v>0</v>
      </c>
      <c r="EG7" s="25">
        <v>0</v>
      </c>
      <c r="EH7" s="25">
        <v>0</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2025-01-29T00:48:58Z</cp:lastPrinted>
  <dcterms:created xsi:type="dcterms:W3CDTF">2025-01-24T06:47:29Z</dcterms:created>
  <dcterms:modified xsi:type="dcterms:W3CDTF">2025-01-29T00:48:58Z</dcterms:modified>
  <cp:category/>
</cp:coreProperties>
</file>