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118" windowWidth="18314" windowHeight="8496" firstSheet="1" activeTab="3"/>
  </bookViews>
  <sheets>
    <sheet name="入力シート" sheetId="1" r:id="rId1"/>
    <sheet name="設計図書貸出申請書" sheetId="2" r:id="rId2"/>
    <sheet name="初度入札書" sheetId="3" r:id="rId3"/>
    <sheet name="再度入札書" sheetId="4" r:id="rId4"/>
    <sheet name="封筒宛名印刷（表）" sheetId="5" r:id="rId5"/>
    <sheet name="封筒宛名印刷（裏）" sheetId="6" r:id="rId6"/>
    <sheet name="委任状" sheetId="7" r:id="rId7"/>
    <sheet name="入札参加資格審査確認申請書" sheetId="8" r:id="rId8"/>
  </sheets>
  <definedNames>
    <definedName name="_xlnm.Print_Area" localSheetId="6">'委任状'!$A$1:$O$20</definedName>
    <definedName name="_xlnm.Print_Area" localSheetId="3">'再度入札書'!$A$1:$O$34</definedName>
    <definedName name="_xlnm.Print_Area" localSheetId="2">'初度入札書'!$A$1:$O$33</definedName>
    <definedName name="_xlnm.Print_Area" localSheetId="7">'入札参加資格審査確認申請書'!$A$1:$AE$29</definedName>
    <definedName name="_xlnm.Print_Area" localSheetId="4">'封筒宛名印刷（表）'!$A$1:$AB$29</definedName>
    <definedName name="_xlnm.Print_Area" localSheetId="5">'封筒宛名印刷（裏）'!$A$1:$AB$29</definedName>
  </definedNames>
  <calcPr fullCalcOnLoad="1"/>
</workbook>
</file>

<file path=xl/comments1.xml><?xml version="1.0" encoding="utf-8"?>
<comments xmlns="http://schemas.openxmlformats.org/spreadsheetml/2006/main">
  <authors>
    <author>大網</author>
    <author>soumu7</author>
  </authors>
  <commentList>
    <comment ref="F17" authorId="0">
      <text>
        <r>
          <rPr>
            <sz val="14"/>
            <rFont val="ＭＳ 明朝"/>
            <family val="1"/>
          </rPr>
          <t>プルダウンメニューから選択してください。</t>
        </r>
      </text>
    </comment>
    <comment ref="A25" authorId="0">
      <text>
        <r>
          <rPr>
            <sz val="14"/>
            <rFont val="ＭＳ 明朝"/>
            <family val="1"/>
          </rPr>
          <t>入札参加資格審査確認申請書は、入札公告で指定された書類名を記入及び添付し、</t>
        </r>
        <r>
          <rPr>
            <b/>
            <sz val="14"/>
            <rFont val="ＭＳ 明朝"/>
            <family val="1"/>
          </rPr>
          <t>指示のあった日から２日以内</t>
        </r>
        <r>
          <rPr>
            <sz val="14"/>
            <rFont val="ＭＳ 明朝"/>
            <family val="1"/>
          </rPr>
          <t xml:space="preserve">提出してください。
</t>
        </r>
      </text>
    </comment>
    <comment ref="N22" authorId="1">
      <text>
        <r>
          <rPr>
            <sz val="14"/>
            <rFont val="ＭＳ 明朝"/>
            <family val="1"/>
          </rPr>
          <t xml:space="preserve">落札候補者となるべき価格での入札者が２者以上あるときは、くじにより決定しますので、任意の数字（「０００～９９９」までの３桁の値）を必ず記入してください。
</t>
        </r>
      </text>
    </comment>
  </commentList>
</comments>
</file>

<file path=xl/comments2.xml><?xml version="1.0" encoding="utf-8"?>
<comments xmlns="http://schemas.openxmlformats.org/spreadsheetml/2006/main">
  <authors>
    <author>大網</author>
  </authors>
  <commentList>
    <comment ref="A4" authorId="0">
      <text>
        <r>
          <rPr>
            <sz val="14"/>
            <rFont val="ＭＳ Ｐ明朝"/>
            <family val="1"/>
          </rPr>
          <t>申請日を記入してください。</t>
        </r>
      </text>
    </comment>
    <comment ref="A2" authorId="0">
      <text>
        <r>
          <rPr>
            <sz val="12"/>
            <color indexed="8"/>
            <rFont val="ＭＳ 明朝"/>
            <family val="1"/>
          </rPr>
          <t>本書は、
「</t>
        </r>
        <r>
          <rPr>
            <b/>
            <sz val="12"/>
            <color indexed="8"/>
            <rFont val="ＭＳ 明朝"/>
            <family val="1"/>
          </rPr>
          <t>来庁して電子ファイルにて貸し出しを受ける場合</t>
        </r>
        <r>
          <rPr>
            <sz val="12"/>
            <color indexed="8"/>
            <rFont val="ＭＳ 明朝"/>
            <family val="1"/>
          </rPr>
          <t>」
「</t>
        </r>
        <r>
          <rPr>
            <b/>
            <sz val="12"/>
            <color indexed="8"/>
            <rFont val="ＭＳ 明朝"/>
            <family val="1"/>
          </rPr>
          <t>印刷物にて貸し出しを受ける場合</t>
        </r>
        <r>
          <rPr>
            <sz val="12"/>
            <color indexed="8"/>
            <rFont val="ＭＳ 明朝"/>
            <family val="1"/>
          </rPr>
          <t>」
に必要となります。
従って、電子メールによりパスワードを入手してＨＰからダウンロードする場合には必要ありません。</t>
        </r>
      </text>
    </comment>
  </commentList>
</comments>
</file>

<file path=xl/comments7.xml><?xml version="1.0" encoding="utf-8"?>
<comments xmlns="http://schemas.openxmlformats.org/spreadsheetml/2006/main">
  <authors>
    <author>大網</author>
  </authors>
  <commentList>
    <comment ref="A2" authorId="0">
      <text>
        <r>
          <rPr>
            <sz val="14"/>
            <rFont val="ＭＳ 明朝"/>
            <family val="1"/>
          </rPr>
          <t>本書は、代理人が開札に立ち会う場合及び代理人が再度入札に参加する場合に必要となります。</t>
        </r>
      </text>
    </comment>
  </commentList>
</comments>
</file>

<file path=xl/comments8.xml><?xml version="1.0" encoding="utf-8"?>
<comments xmlns="http://schemas.openxmlformats.org/spreadsheetml/2006/main">
  <authors>
    <author>大網</author>
  </authors>
  <commentList>
    <comment ref="A6" authorId="0">
      <text>
        <r>
          <rPr>
            <sz val="14"/>
            <rFont val="ＭＳ 明朝"/>
            <family val="1"/>
          </rPr>
          <t>申請日を記入してください。</t>
        </r>
      </text>
    </comment>
  </commentList>
</comments>
</file>

<file path=xl/sharedStrings.xml><?xml version="1.0" encoding="utf-8"?>
<sst xmlns="http://schemas.openxmlformats.org/spreadsheetml/2006/main" count="133" uniqueCount="94">
  <si>
    <t>第１号様式</t>
  </si>
  <si>
    <t>（ダイレクト入札用）</t>
  </si>
  <si>
    <t>入　　札　　書</t>
  </si>
  <si>
    <t>　東総広域水道企業団</t>
  </si>
  <si>
    <t>住所</t>
  </si>
  <si>
    <t>商号又は名称</t>
  </si>
  <si>
    <t>代表者職氏名</t>
  </si>
  <si>
    <t>印</t>
  </si>
  <si>
    <t>記</t>
  </si>
  <si>
    <t>入札金額</t>
  </si>
  <si>
    <t>（消費税及び地方消費税を含まない金額）</t>
  </si>
  <si>
    <t>【注意事項】</t>
  </si>
  <si>
    <t>２　金額は算用数字で記入し、頭書を「￥」で止めてください。</t>
  </si>
  <si>
    <t>３　東総広域水道企業団建設工事等入札参加資格審査申請時に、使用印鑑として届出をした印鑑を使用してください。</t>
  </si>
  <si>
    <t>住　　　　所</t>
  </si>
  <si>
    <t>・提出書類を印刷後、必要に応じて手書きでの対応も可能です。</t>
  </si>
  <si>
    <t>・黄色の着色箇所以外入力することができません。</t>
  </si>
  <si>
    <t>郵送・事後審査方式制限付き一般競争入札(ダイレクト入札)用入力シート</t>
  </si>
  <si>
    <t>代理人(開札日の立会人)</t>
  </si>
  <si>
    <t>香取郡東庄町笹川ろ１番地</t>
  </si>
  <si>
    <t>株式会社東総広域</t>
  </si>
  <si>
    <t>代表取締役　東　総　太　郎</t>
  </si>
  <si>
    <t>東　総　次　郎</t>
  </si>
  <si>
    <t>開札日</t>
  </si>
  <si>
    <t>時間</t>
  </si>
  <si>
    <t>入札金額</t>
  </si>
  <si>
    <t>再度入札用</t>
  </si>
  <si>
    <t>（ダイレクト入札・再度入札用）</t>
  </si>
  <si>
    <t>代理人氏名</t>
  </si>
  <si>
    <t>入札者</t>
  </si>
  <si>
    <t>入札案件</t>
  </si>
  <si>
    <t>有</t>
  </si>
  <si>
    <t>無</t>
  </si>
  <si>
    <t>添付書類</t>
  </si>
  <si>
    <t>書類名</t>
  </si>
  <si>
    <t>２</t>
  </si>
  <si>
    <t>０</t>
  </si>
  <si>
    <t>６</t>
  </si>
  <si>
    <t>９</t>
  </si>
  <si>
    <t>８</t>
  </si>
  <si>
    <t>東総広域水道企業団総務課庶務係　行</t>
  </si>
  <si>
    <t>ダイレクト入札　入札書在中</t>
  </si>
  <si>
    <t>開札日時</t>
  </si>
  <si>
    <t>差出人住所</t>
  </si>
  <si>
    <t>委　　任　　状</t>
  </si>
  <si>
    <t>第３号様式</t>
  </si>
  <si>
    <t>第４号様式</t>
  </si>
  <si>
    <t>入札参加資格審査確認申請書</t>
  </si>
  <si>
    <t>【留意事項】</t>
  </si>
  <si>
    <t>第２号様式</t>
  </si>
  <si>
    <t>設計図書貸出申請書</t>
  </si>
  <si>
    <t>希望する形式</t>
  </si>
  <si>
    <t>電子ファイル（ファイルの種類：ＰＤＦ）</t>
  </si>
  <si>
    <t>印刷物</t>
  </si>
  <si>
    <t>※希望する形式が電子ファイルの場合は、電子媒体を持参してください。</t>
  </si>
  <si>
    <t>総務課使用欄</t>
  </si>
  <si>
    <t>受付</t>
  </si>
  <si>
    <t>貸出</t>
  </si>
  <si>
    <t>返却</t>
  </si>
  <si>
    <t>１　電子メールによりパスワードを入手してＨＰからのダウンロード</t>
  </si>
  <si>
    <r>
      <t>２　電子ファイル（ファイルの種類：ＰＤＦ）　</t>
    </r>
    <r>
      <rPr>
        <sz val="11"/>
        <rFont val="ＭＳ 明朝"/>
        <family val="1"/>
      </rPr>
      <t>※設計図書貸出申請書の提出が必要</t>
    </r>
  </si>
  <si>
    <r>
      <t>３　印刷物</t>
    </r>
    <r>
      <rPr>
        <sz val="11"/>
        <rFont val="ＭＳ 明朝"/>
        <family val="1"/>
      </rPr>
      <t>　※設計図書貸出申請書の提出が必要</t>
    </r>
  </si>
  <si>
    <t>・提出する書類の入力はこのシートで行うことができます。</t>
  </si>
  <si>
    <t>※用紙サイズ：長形３号（横）120.0mm×235.0mm</t>
  </si>
  <si>
    <t>設計図書貸出</t>
  </si>
  <si>
    <t>・シート保護のパスワードは設定していません。</t>
  </si>
  <si>
    <r>
      <t>初度入札用</t>
    </r>
    <r>
      <rPr>
        <sz val="6"/>
        <color indexed="8"/>
        <rFont val="ＭＳ 明朝"/>
        <family val="1"/>
      </rPr>
      <t>（封筒に入れる。）</t>
    </r>
  </si>
  <si>
    <t>件名</t>
  </si>
  <si>
    <t>納入場所</t>
  </si>
  <si>
    <t>※書類名欄に書類名を記入すること。</t>
  </si>
  <si>
    <t>番号</t>
  </si>
  <si>
    <t>１</t>
  </si>
  <si>
    <t>２</t>
  </si>
  <si>
    <t>３</t>
  </si>
  <si>
    <t>４</t>
  </si>
  <si>
    <t>５</t>
  </si>
  <si>
    <t>６</t>
  </si>
  <si>
    <t>７</t>
  </si>
  <si>
    <t>　下記物品購入等に関する、仕様書の貸出を申請します。なお、当該仕様書の内容を目的外に使用しないことを誓約します。</t>
  </si>
  <si>
    <t>水道用次亜塩素酸ナトリウムの購入</t>
  </si>
  <si>
    <t>必要な添付書類</t>
  </si>
  <si>
    <t>２</t>
  </si>
  <si>
    <t>３</t>
  </si>
  <si>
    <t>納入予定品の仕様・規格のわかる書類（パンフレット、カタログ等）の写し</t>
  </si>
  <si>
    <t>　・添付書類は、入札公告で指定された書類名を記入すること。</t>
  </si>
  <si>
    <t>落札候補者となった場合の入札参加資格審査に当たっての入力項目</t>
  </si>
  <si>
    <t>ダイレクト入札に参加するに当たっての入力項目</t>
  </si>
  <si>
    <t>　　企業長　越　川　信　一　　様</t>
  </si>
  <si>
    <t>　入札約款を遵守し、下記金額に当該金額の１００分の１０に相当する額を加算した金額をもって請負したいので入札します。</t>
  </si>
  <si>
    <t>くじ番号</t>
  </si>
  <si>
    <t>４　落札候補者となるべき価格での入札者が２者以上あるときは、くじにより決定しますので、上記の「くじ番号」欄</t>
  </si>
  <si>
    <t>　に任意の数字（「０００～９９９」までの３桁の値）を必ず記入してください。</t>
  </si>
  <si>
    <t>１　日付は、入札書作成日又は入札書投函日（再度入札にあっては開札日）を記入してください。</t>
  </si>
  <si>
    <r>
      <t>　※　くじの方法については、当企業団ウエブサイトの「ダイレクト入札におけるくじの方法について</t>
    </r>
    <r>
      <rPr>
        <sz val="8"/>
        <color indexed="8"/>
        <rFont val="ＭＳ 明朝"/>
        <family val="1"/>
      </rPr>
      <t>」をご覧ください。</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</si>
</sst>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am/pm\ h&quot;時&quot;mm&quot;分&quot;;@"/>
    <numFmt numFmtId="178" formatCode="&quot;¥&quot;#,##0.######"/>
    <numFmt numFmtId="179" formatCode="[$-411]ggge&quot;年&quot;m&quot;月&quot;d&quot;日&quot;;@"/>
    <numFmt numFmtId="180" formatCode=".######"/>
    <numFmt numFmtId="181" formatCode="[$-411]ggge&quot;年&quot;m&quot;月&quot;d&quot;日&quot;\(aaa\)\ am/pm\ h&quot;時&quot;mm&quot;分&quot;;@"/>
    <numFmt numFmtId="182" formatCode="[$-411]ggge&quot;年&quot;m&quot;月&quot;d&quot;日　&quot;;@"/>
    <numFmt numFmtId="183" formatCode="[$-411]ggge&quot;年&quot;m&quot;月&quot;d&quot;日&quot;\(aaa\);@"/>
    <numFmt numFmtId="184" formatCode="[$-411]am/pmh&quot;時&quot;mm&quot;分&quot;;@"/>
    <numFmt numFmtId="185" formatCode="&quot;¥&quot;#,##0"/>
    <numFmt numFmtId="186" formatCode="&quot;¥&quot;#,##0.###"/>
    <numFmt numFmtId="187" formatCode="h&quot;時&quot;mm&quot;分&quot;;@"/>
    <numFmt numFmtId="188" formatCode="[$-411]e&quot;年&quot;m&quot;月&quot;d&quot;日&quot;;@"/>
    <numFmt numFmtId="189" formatCode="0&quot;月&quot;"/>
    <numFmt numFmtId="190" formatCode="0&quot;日&quot;"/>
    <numFmt numFmtId="191" formatCode="&quot;¥&quot;#,##0&quot;.-&quot;"/>
    <numFmt numFmtId="192" formatCode="&quot;¥&quot;#,##0&quot;円&quot;"/>
    <numFmt numFmtId="193" formatCode="[&gt;=43831]ggge&quot;年&quot;m&quot;月&quot;d&quot;日&quot;;[&gt;=43586]&quot;令和元年&quot;m&quot;月&quot;d&quot;日&quot;;ggge&quot;年&quot;m&quot;月&quot;d&quot;日&quot;;@"/>
    <numFmt numFmtId="194" formatCode="[&gt;=43831]ggge&quot;年&quot;m&quot;月&quot;d&quot;日　&quot;;[&gt;=43586]&quot;令和元年&quot;m&quot;月&quot;d&quot;日　&quot;;ggge&quot;年&quot;m&quot;月&quot;d&quot;日　&quot;;@"/>
    <numFmt numFmtId="195" formatCode="[&gt;=43831]ggge&quot;年&quot;m&quot;月&quot;d&quot;日&quot;\(aaa\);[&gt;=43586]&quot;令和元年&quot;m&quot;月&quot;d&quot;日&quot;\(aaa\);ggge&quot;年&quot;m&quot;月&quot;d&quot;日&quot;\(aaa\);@"/>
    <numFmt numFmtId="196" formatCode="00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70">
    <font>
      <sz val="11"/>
      <color theme="1"/>
      <name val="ＭＳ 明朝"/>
      <family val="1"/>
    </font>
    <font>
      <sz val="11"/>
      <color indexed="8"/>
      <name val="ＭＳ 明朝"/>
      <family val="1"/>
    </font>
    <font>
      <sz val="6"/>
      <name val="ＭＳ 明朝"/>
      <family val="1"/>
    </font>
    <font>
      <sz val="11"/>
      <name val="ＭＳ Ｐゴシック"/>
      <family val="3"/>
    </font>
    <font>
      <sz val="12"/>
      <name val="ＭＳ 明朝"/>
      <family val="1"/>
    </font>
    <font>
      <sz val="22"/>
      <name val="ＭＳ 明朝"/>
      <family val="1"/>
    </font>
    <font>
      <sz val="11"/>
      <name val="ＭＳ 明朝"/>
      <family val="1"/>
    </font>
    <font>
      <sz val="14"/>
      <name val="ＭＳ ゴシック"/>
      <family val="3"/>
    </font>
    <font>
      <sz val="10"/>
      <name val="ＭＳ ゴシック"/>
      <family val="3"/>
    </font>
    <font>
      <sz val="12"/>
      <name val="ＭＳ ゴシック"/>
      <family val="3"/>
    </font>
    <font>
      <sz val="20"/>
      <name val="ＭＳ ゴシック"/>
      <family val="3"/>
    </font>
    <font>
      <sz val="22"/>
      <name val="ＭＳ ゴシック"/>
      <family val="3"/>
    </font>
    <font>
      <sz val="18"/>
      <color indexed="10"/>
      <name val="ＭＳ ゴシック"/>
      <family val="3"/>
    </font>
    <font>
      <sz val="16"/>
      <name val="ＭＳ ゴシック"/>
      <family val="3"/>
    </font>
    <font>
      <sz val="14"/>
      <name val="ＭＳ 明朝"/>
      <family val="1"/>
    </font>
    <font>
      <sz val="14"/>
      <name val="ＭＳ Ｐ明朝"/>
      <family val="1"/>
    </font>
    <font>
      <b/>
      <sz val="14"/>
      <name val="ＭＳ ゴシック"/>
      <family val="3"/>
    </font>
    <font>
      <sz val="6"/>
      <color indexed="8"/>
      <name val="ＭＳ 明朝"/>
      <family val="1"/>
    </font>
    <font>
      <sz val="16"/>
      <name val="ＭＳ 明朝"/>
      <family val="1"/>
    </font>
    <font>
      <b/>
      <sz val="14"/>
      <name val="ＭＳ 明朝"/>
      <family val="1"/>
    </font>
    <font>
      <sz val="12"/>
      <color indexed="8"/>
      <name val="ＭＳ 明朝"/>
      <family val="1"/>
    </font>
    <font>
      <b/>
      <sz val="12"/>
      <color indexed="8"/>
      <name val="ＭＳ 明朝"/>
      <family val="1"/>
    </font>
    <font>
      <sz val="8"/>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0"/>
      <color indexed="8"/>
      <name val="ＭＳ 明朝"/>
      <family val="1"/>
    </font>
    <font>
      <sz val="12"/>
      <color indexed="10"/>
      <name val="ＭＳ 明朝"/>
      <family val="1"/>
    </font>
    <font>
      <sz val="14"/>
      <color indexed="8"/>
      <name val="ＭＳ 明朝"/>
      <family val="1"/>
    </font>
    <font>
      <b/>
      <sz val="14"/>
      <color indexed="8"/>
      <name val="ＭＳ 明朝"/>
      <family val="1"/>
    </font>
    <font>
      <sz val="22"/>
      <color indexed="8"/>
      <name val="ＭＳ 明朝"/>
      <family val="1"/>
    </font>
    <font>
      <sz val="20"/>
      <color indexed="8"/>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2"/>
      <color theme="1"/>
      <name val="ＭＳ 明朝"/>
      <family val="1"/>
    </font>
    <font>
      <sz val="8"/>
      <color theme="1"/>
      <name val="ＭＳ 明朝"/>
      <family val="1"/>
    </font>
    <font>
      <sz val="10"/>
      <color theme="1"/>
      <name val="ＭＳ 明朝"/>
      <family val="1"/>
    </font>
    <font>
      <sz val="12"/>
      <color rgb="FFFF0000"/>
      <name val="ＭＳ 明朝"/>
      <family val="1"/>
    </font>
    <font>
      <sz val="14"/>
      <color theme="1"/>
      <name val="ＭＳ 明朝"/>
      <family val="1"/>
    </font>
    <font>
      <b/>
      <sz val="14"/>
      <color theme="1"/>
      <name val="ＭＳ 明朝"/>
      <family val="1"/>
    </font>
    <font>
      <sz val="22"/>
      <color theme="1"/>
      <name val="ＭＳ 明朝"/>
      <family val="1"/>
    </font>
    <font>
      <sz val="20"/>
      <color theme="1"/>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vertical="center"/>
      <protection/>
    </xf>
    <xf numFmtId="0" fontId="6" fillId="0" borderId="0">
      <alignment vertical="center"/>
      <protection/>
    </xf>
    <xf numFmtId="0" fontId="60" fillId="32" borderId="0" applyNumberFormat="0" applyBorder="0" applyAlignment="0" applyProtection="0"/>
  </cellStyleXfs>
  <cellXfs count="163">
    <xf numFmtId="0" fontId="0" fillId="0" borderId="0" xfId="0" applyAlignment="1">
      <alignment vertical="center"/>
    </xf>
    <xf numFmtId="0" fontId="5" fillId="0" borderId="10"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13" xfId="61" applyFont="1" applyBorder="1" applyAlignment="1">
      <alignment horizontal="distributed" vertical="center" wrapText="1"/>
      <protection/>
    </xf>
    <xf numFmtId="0" fontId="61" fillId="0" borderId="0" xfId="0" applyFont="1" applyAlignment="1">
      <alignment vertical="center"/>
    </xf>
    <xf numFmtId="0" fontId="61" fillId="0" borderId="0" xfId="0" applyFont="1" applyAlignment="1">
      <alignment horizontal="right" vertical="center"/>
    </xf>
    <xf numFmtId="0" fontId="62" fillId="0" borderId="0" xfId="0" applyFont="1" applyAlignment="1">
      <alignment vertical="center"/>
    </xf>
    <xf numFmtId="0" fontId="8" fillId="0" borderId="0" xfId="62" applyFont="1">
      <alignment vertical="center"/>
      <protection/>
    </xf>
    <xf numFmtId="49" fontId="9" fillId="0" borderId="0" xfId="62" applyNumberFormat="1" applyFont="1" applyAlignment="1">
      <alignment vertical="center" textRotation="90"/>
      <protection/>
    </xf>
    <xf numFmtId="49" fontId="9" fillId="0" borderId="0" xfId="62" applyNumberFormat="1" applyFont="1" applyAlignment="1">
      <alignment horizontal="center" vertical="center"/>
      <protection/>
    </xf>
    <xf numFmtId="0" fontId="9" fillId="0" borderId="0" xfId="62" applyFont="1">
      <alignment vertical="center"/>
      <protection/>
    </xf>
    <xf numFmtId="49" fontId="8" fillId="0" borderId="0" xfId="62" applyNumberFormat="1" applyFont="1" applyAlignment="1">
      <alignment vertical="center" textRotation="90"/>
      <protection/>
    </xf>
    <xf numFmtId="49" fontId="8" fillId="0" borderId="0" xfId="62" applyNumberFormat="1" applyFont="1">
      <alignment vertical="center"/>
      <protection/>
    </xf>
    <xf numFmtId="0" fontId="13" fillId="0" borderId="0" xfId="62" applyFont="1">
      <alignment vertical="center"/>
      <protection/>
    </xf>
    <xf numFmtId="0" fontId="63" fillId="0" borderId="0" xfId="0" applyFont="1" applyAlignment="1">
      <alignment vertical="center"/>
    </xf>
    <xf numFmtId="0" fontId="4" fillId="0" borderId="14" xfId="61" applyFont="1" applyBorder="1">
      <alignment vertical="center"/>
      <protection/>
    </xf>
    <xf numFmtId="0" fontId="4" fillId="0" borderId="15" xfId="61" applyFont="1" applyBorder="1">
      <alignment vertical="center"/>
      <protection/>
    </xf>
    <xf numFmtId="0" fontId="61" fillId="0" borderId="16" xfId="0" applyFont="1" applyBorder="1" applyAlignment="1">
      <alignment vertical="center"/>
    </xf>
    <xf numFmtId="0" fontId="61" fillId="0" borderId="17" xfId="0" applyFont="1" applyBorder="1" applyAlignment="1">
      <alignment vertical="center"/>
    </xf>
    <xf numFmtId="0" fontId="4" fillId="0" borderId="18" xfId="61" applyFont="1" applyBorder="1" applyAlignment="1">
      <alignment horizontal="right" vertical="center"/>
      <protection/>
    </xf>
    <xf numFmtId="0" fontId="61" fillId="0" borderId="19" xfId="0" applyFont="1" applyBorder="1" applyAlignment="1">
      <alignment horizontal="right" vertical="center"/>
    </xf>
    <xf numFmtId="0" fontId="64" fillId="0" borderId="0" xfId="0" applyFont="1" applyAlignment="1">
      <alignment vertical="center"/>
    </xf>
    <xf numFmtId="49" fontId="0" fillId="0" borderId="13" xfId="0" applyNumberFormat="1" applyBorder="1" applyAlignment="1">
      <alignment horizontal="center" vertical="center"/>
    </xf>
    <xf numFmtId="49" fontId="63" fillId="0" borderId="0" xfId="0" applyNumberFormat="1" applyFont="1" applyAlignment="1">
      <alignment vertical="center"/>
    </xf>
    <xf numFmtId="0" fontId="0" fillId="0" borderId="0" xfId="0" applyAlignment="1">
      <alignment vertical="center"/>
    </xf>
    <xf numFmtId="0" fontId="61" fillId="0" borderId="0" xfId="0" applyFont="1" applyAlignment="1">
      <alignment vertical="center"/>
    </xf>
    <xf numFmtId="0" fontId="56" fillId="33" borderId="13" xfId="0" applyFont="1" applyFill="1" applyBorder="1" applyAlignment="1">
      <alignment vertical="center"/>
    </xf>
    <xf numFmtId="0" fontId="56" fillId="33" borderId="20" xfId="0" applyFont="1" applyFill="1" applyBorder="1" applyAlignment="1">
      <alignment vertical="center"/>
    </xf>
    <xf numFmtId="0" fontId="0" fillId="0" borderId="13" xfId="0" applyBorder="1" applyAlignment="1">
      <alignment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49" fontId="0" fillId="0" borderId="22" xfId="0" applyNumberFormat="1" applyBorder="1" applyAlignment="1">
      <alignment horizontal="center" vertical="center"/>
    </xf>
    <xf numFmtId="0" fontId="0" fillId="34" borderId="13"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21" xfId="0" applyFill="1" applyBorder="1" applyAlignment="1" applyProtection="1">
      <alignment horizontal="left" vertical="center" wrapText="1"/>
      <protection locked="0"/>
    </xf>
    <xf numFmtId="0" fontId="0" fillId="34" borderId="13" xfId="0" applyFill="1" applyBorder="1" applyAlignment="1" applyProtection="1">
      <alignment vertical="center" wrapText="1"/>
      <protection locked="0"/>
    </xf>
    <xf numFmtId="0" fontId="0" fillId="34" borderId="20" xfId="0" applyFill="1" applyBorder="1" applyAlignment="1" applyProtection="1">
      <alignment vertical="center" wrapText="1"/>
      <protection locked="0"/>
    </xf>
    <xf numFmtId="0" fontId="0" fillId="34" borderId="21" xfId="0" applyFill="1" applyBorder="1" applyAlignment="1" applyProtection="1">
      <alignment vertical="center" wrapText="1"/>
      <protection locked="0"/>
    </xf>
    <xf numFmtId="196" fontId="65" fillId="34" borderId="22" xfId="0" applyNumberFormat="1" applyFont="1" applyFill="1" applyBorder="1" applyAlignment="1" applyProtection="1">
      <alignment horizontal="left" vertical="center" wrapText="1"/>
      <protection locked="0"/>
    </xf>
    <xf numFmtId="0" fontId="63" fillId="0" borderId="14" xfId="0" applyFont="1" applyBorder="1" applyAlignment="1">
      <alignment vertical="top" wrapText="1"/>
    </xf>
    <xf numFmtId="0" fontId="63" fillId="0" borderId="15" xfId="0" applyFont="1" applyBorder="1" applyAlignment="1">
      <alignment vertical="top" wrapText="1"/>
    </xf>
    <xf numFmtId="0" fontId="63" fillId="0" borderId="0" xfId="0" applyFont="1" applyAlignment="1">
      <alignment vertical="top" wrapText="1"/>
    </xf>
    <xf numFmtId="0" fontId="63" fillId="0" borderId="23" xfId="0" applyFont="1" applyBorder="1" applyAlignment="1">
      <alignment vertical="top" wrapText="1"/>
    </xf>
    <xf numFmtId="0" fontId="0" fillId="0" borderId="22" xfId="0" applyBorder="1" applyAlignment="1">
      <alignment horizontal="center" vertical="center"/>
    </xf>
    <xf numFmtId="0" fontId="0" fillId="0" borderId="22" xfId="0" applyBorder="1" applyAlignment="1">
      <alignment horizontal="distributed" vertical="center" indent="5"/>
    </xf>
    <xf numFmtId="0" fontId="66" fillId="33" borderId="0" xfId="0" applyFont="1" applyFill="1" applyAlignment="1">
      <alignment horizontal="center" vertical="center"/>
    </xf>
    <xf numFmtId="0" fontId="0" fillId="0" borderId="0" xfId="0" applyAlignment="1">
      <alignment vertical="center"/>
    </xf>
    <xf numFmtId="0" fontId="0" fillId="0" borderId="22" xfId="0" applyBorder="1" applyAlignment="1">
      <alignment vertical="center" wrapText="1"/>
    </xf>
    <xf numFmtId="0" fontId="0" fillId="34" borderId="22" xfId="0" applyFill="1" applyBorder="1" applyAlignment="1" applyProtection="1">
      <alignment vertical="center" wrapText="1"/>
      <protection locked="0"/>
    </xf>
    <xf numFmtId="0" fontId="56" fillId="33" borderId="22" xfId="0" applyFont="1" applyFill="1" applyBorder="1" applyAlignment="1">
      <alignment vertical="center"/>
    </xf>
    <xf numFmtId="0" fontId="56" fillId="33" borderId="21" xfId="0" applyFont="1" applyFill="1" applyBorder="1" applyAlignment="1">
      <alignment vertical="center"/>
    </xf>
    <xf numFmtId="195" fontId="0" fillId="34" borderId="13" xfId="0" applyNumberFormat="1" applyFill="1" applyBorder="1" applyAlignment="1" applyProtection="1">
      <alignment horizontal="left" vertical="center"/>
      <protection locked="0"/>
    </xf>
    <xf numFmtId="195" fontId="0" fillId="34" borderId="20" xfId="0" applyNumberFormat="1" applyFill="1" applyBorder="1" applyAlignment="1" applyProtection="1">
      <alignment horizontal="left" vertical="center"/>
      <protection locked="0"/>
    </xf>
    <xf numFmtId="0" fontId="0" fillId="0" borderId="13"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84" fontId="0" fillId="34" borderId="13" xfId="0" applyNumberFormat="1" applyFill="1" applyBorder="1" applyAlignment="1" applyProtection="1">
      <alignment horizontal="left" vertical="center"/>
      <protection locked="0"/>
    </xf>
    <xf numFmtId="184" fontId="0" fillId="34" borderId="20" xfId="0" applyNumberFormat="1" applyFill="1" applyBorder="1" applyAlignment="1" applyProtection="1">
      <alignment horizontal="left" vertical="center"/>
      <protection locked="0"/>
    </xf>
    <xf numFmtId="184" fontId="0" fillId="34" borderId="21" xfId="0" applyNumberFormat="1" applyFill="1" applyBorder="1" applyAlignment="1" applyProtection="1">
      <alignment horizontal="left" vertical="center"/>
      <protection locked="0"/>
    </xf>
    <xf numFmtId="186" fontId="65" fillId="34" borderId="22" xfId="0" applyNumberFormat="1" applyFont="1" applyFill="1" applyBorder="1" applyAlignment="1" applyProtection="1">
      <alignment horizontal="left" vertical="center" wrapText="1"/>
      <protection locked="0"/>
    </xf>
    <xf numFmtId="0" fontId="61" fillId="0" borderId="24" xfId="0" applyFont="1" applyBorder="1" applyAlignment="1">
      <alignment horizontal="center" vertical="distributed" textRotation="255"/>
    </xf>
    <xf numFmtId="0" fontId="61" fillId="0" borderId="25" xfId="0" applyFont="1" applyBorder="1" applyAlignment="1">
      <alignment horizontal="center" vertical="distributed" textRotation="255"/>
    </xf>
    <xf numFmtId="0" fontId="61" fillId="0" borderId="26" xfId="0" applyFont="1" applyBorder="1" applyAlignment="1">
      <alignment horizontal="center" vertical="distributed" textRotation="255"/>
    </xf>
    <xf numFmtId="0" fontId="61" fillId="0" borderId="13" xfId="0" applyFont="1" applyBorder="1" applyAlignment="1">
      <alignment horizontal="distributed" vertical="center"/>
    </xf>
    <xf numFmtId="0" fontId="61" fillId="0" borderId="20" xfId="0" applyFont="1" applyBorder="1" applyAlignment="1">
      <alignment horizontal="distributed" vertical="center"/>
    </xf>
    <xf numFmtId="0" fontId="61" fillId="0" borderId="21" xfId="0" applyFont="1" applyBorder="1" applyAlignment="1">
      <alignment horizontal="distributed" vertical="center"/>
    </xf>
    <xf numFmtId="0" fontId="4" fillId="0" borderId="13" xfId="61" applyFont="1" applyBorder="1" applyAlignment="1">
      <alignment horizontal="left" vertical="center" wrapText="1" indent="1"/>
      <protection/>
    </xf>
    <xf numFmtId="0" fontId="4" fillId="0" borderId="20" xfId="61" applyFont="1" applyBorder="1" applyAlignment="1">
      <alignment horizontal="left" vertical="center" wrapText="1" indent="1"/>
      <protection/>
    </xf>
    <xf numFmtId="0" fontId="4" fillId="0" borderId="21" xfId="61" applyFont="1" applyBorder="1" applyAlignment="1">
      <alignment horizontal="left" vertical="center" wrapText="1" indent="1"/>
      <protection/>
    </xf>
    <xf numFmtId="0" fontId="4" fillId="0" borderId="13"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21" xfId="61" applyFont="1" applyBorder="1" applyAlignment="1">
      <alignment horizontal="center" vertical="center" wrapText="1"/>
      <protection/>
    </xf>
    <xf numFmtId="0" fontId="61" fillId="0" borderId="18" xfId="0" applyFont="1" applyBorder="1" applyAlignment="1">
      <alignment horizontal="distributed" vertical="center"/>
    </xf>
    <xf numFmtId="0" fontId="61" fillId="0" borderId="14" xfId="0" applyFont="1" applyBorder="1" applyAlignment="1">
      <alignment horizontal="distributed" vertical="center"/>
    </xf>
    <xf numFmtId="0" fontId="61" fillId="0" borderId="15" xfId="0" applyFont="1" applyBorder="1" applyAlignment="1">
      <alignment horizontal="distributed" vertical="center"/>
    </xf>
    <xf numFmtId="0" fontId="0" fillId="0" borderId="19"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26" xfId="0" applyFont="1" applyBorder="1" applyAlignment="1">
      <alignment horizontal="center" vertical="center"/>
    </xf>
    <xf numFmtId="0" fontId="61" fillId="0" borderId="0" xfId="0" applyFont="1" applyAlignment="1">
      <alignment vertical="center"/>
    </xf>
    <xf numFmtId="0" fontId="67" fillId="0" borderId="0" xfId="0" applyFont="1" applyAlignment="1">
      <alignment horizontal="center" vertical="center"/>
    </xf>
    <xf numFmtId="194" fontId="61" fillId="0" borderId="0" xfId="0" applyNumberFormat="1" applyFont="1" applyAlignment="1" applyProtection="1">
      <alignment horizontal="right" vertical="center"/>
      <protection locked="0"/>
    </xf>
    <xf numFmtId="0" fontId="61" fillId="0" borderId="0" xfId="0" applyFont="1" applyAlignment="1">
      <alignment horizontal="center" vertical="center"/>
    </xf>
    <xf numFmtId="0" fontId="61" fillId="0" borderId="0" xfId="0" applyFont="1" applyAlignment="1">
      <alignment vertical="center" wrapText="1"/>
    </xf>
    <xf numFmtId="0" fontId="0" fillId="0" borderId="0" xfId="0" applyAlignment="1">
      <alignment vertical="center" wrapText="1"/>
    </xf>
    <xf numFmtId="0" fontId="61" fillId="0" borderId="0" xfId="0" applyFont="1" applyAlignment="1">
      <alignment horizontal="center" vertical="center" wrapText="1"/>
    </xf>
    <xf numFmtId="0" fontId="61" fillId="0" borderId="0" xfId="0" applyFont="1" applyAlignment="1">
      <alignment vertical="center" shrinkToFit="1"/>
    </xf>
    <xf numFmtId="0" fontId="0" fillId="0" borderId="0" xfId="0" applyAlignment="1">
      <alignment vertical="center" shrinkToFit="1"/>
    </xf>
    <xf numFmtId="0" fontId="61" fillId="0" borderId="0" xfId="0" applyFont="1" applyAlignment="1">
      <alignment vertical="distributed" wrapText="1"/>
    </xf>
    <xf numFmtId="0" fontId="62" fillId="0" borderId="0" xfId="0" applyFont="1" applyAlignment="1">
      <alignment vertical="center" wrapText="1"/>
    </xf>
    <xf numFmtId="0" fontId="61" fillId="0" borderId="18"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67" fillId="0" borderId="18" xfId="0" applyFont="1" applyBorder="1" applyAlignment="1">
      <alignment horizontal="center" vertical="center"/>
    </xf>
    <xf numFmtId="0" fontId="67" fillId="0" borderId="14" xfId="0" applyFont="1" applyBorder="1" applyAlignment="1">
      <alignment horizontal="center" vertical="center"/>
    </xf>
    <xf numFmtId="0" fontId="67" fillId="0" borderId="19" xfId="0" applyFont="1" applyBorder="1" applyAlignment="1">
      <alignment horizontal="center" vertical="center"/>
    </xf>
    <xf numFmtId="0" fontId="67" fillId="0" borderId="16" xfId="0" applyFont="1" applyBorder="1" applyAlignment="1">
      <alignment horizontal="center" vertical="center"/>
    </xf>
    <xf numFmtId="0" fontId="67" fillId="0" borderId="27" xfId="0" applyFont="1" applyBorder="1" applyAlignment="1">
      <alignment horizontal="center" vertical="center"/>
    </xf>
    <xf numFmtId="0" fontId="67" fillId="0" borderId="28" xfId="0" applyFont="1" applyBorder="1" applyAlignment="1">
      <alignment horizontal="center" vertical="center"/>
    </xf>
    <xf numFmtId="0" fontId="67" fillId="0" borderId="29" xfId="0" applyFont="1" applyBorder="1" applyAlignment="1">
      <alignment horizontal="center" vertical="center"/>
    </xf>
    <xf numFmtId="0" fontId="67" fillId="0" borderId="30" xfId="0" applyFont="1" applyBorder="1" applyAlignment="1">
      <alignment horizontal="center" vertical="center"/>
    </xf>
    <xf numFmtId="0" fontId="67" fillId="0" borderId="15" xfId="0" applyFont="1" applyBorder="1" applyAlignment="1">
      <alignment horizontal="center" vertical="center"/>
    </xf>
    <xf numFmtId="0" fontId="67" fillId="0" borderId="17" xfId="0" applyFont="1" applyBorder="1" applyAlignment="1">
      <alignment horizontal="center" vertical="center"/>
    </xf>
    <xf numFmtId="180" fontId="18" fillId="0" borderId="13" xfId="61" applyNumberFormat="1" applyFont="1" applyBorder="1" applyAlignment="1">
      <alignment horizontal="left" vertical="top" wrapText="1"/>
      <protection/>
    </xf>
    <xf numFmtId="180" fontId="18" fillId="0" borderId="21" xfId="61" applyNumberFormat="1" applyFont="1" applyBorder="1" applyAlignment="1">
      <alignment horizontal="left" vertical="top" wrapText="1"/>
      <protection/>
    </xf>
    <xf numFmtId="194" fontId="61" fillId="0" borderId="0" xfId="0" applyNumberFormat="1" applyFont="1" applyAlignment="1">
      <alignment horizontal="right" vertical="center"/>
    </xf>
    <xf numFmtId="0" fontId="61" fillId="0" borderId="0" xfId="0" applyFont="1" applyAlignment="1" applyProtection="1">
      <alignment vertical="center"/>
      <protection locked="0"/>
    </xf>
    <xf numFmtId="49" fontId="7" fillId="0" borderId="0" xfId="62" applyNumberFormat="1" applyFont="1" applyAlignment="1">
      <alignment horizontal="center" textRotation="90"/>
      <protection/>
    </xf>
    <xf numFmtId="0" fontId="16" fillId="0" borderId="0" xfId="62" applyFont="1">
      <alignment vertical="center"/>
      <protection/>
    </xf>
    <xf numFmtId="0" fontId="11" fillId="0" borderId="0" xfId="62" applyFont="1" applyAlignment="1">
      <alignment horizontal="center" vertical="center"/>
      <protection/>
    </xf>
    <xf numFmtId="0" fontId="12" fillId="0" borderId="0" xfId="62" applyFont="1" applyAlignment="1">
      <alignment horizontal="center" vertical="center"/>
      <protection/>
    </xf>
    <xf numFmtId="49" fontId="7" fillId="0" borderId="0" xfId="62" applyNumberFormat="1" applyFont="1" applyAlignment="1">
      <alignment horizontal="center" vertical="center" textRotation="90"/>
      <protection/>
    </xf>
    <xf numFmtId="0" fontId="10" fillId="0" borderId="0" xfId="62" applyFont="1">
      <alignment vertical="center"/>
      <protection/>
    </xf>
    <xf numFmtId="0" fontId="7" fillId="0" borderId="0" xfId="62" applyFont="1">
      <alignment vertical="center"/>
      <protection/>
    </xf>
    <xf numFmtId="0" fontId="9" fillId="0" borderId="22" xfId="62" applyFont="1" applyBorder="1" applyAlignment="1">
      <alignment horizontal="distributed" vertical="center" indent="1"/>
      <protection/>
    </xf>
    <xf numFmtId="0" fontId="9" fillId="0" borderId="22" xfId="62" applyFont="1" applyBorder="1" applyAlignment="1">
      <alignment horizontal="left" vertical="center" wrapText="1" indent="1"/>
      <protection/>
    </xf>
    <xf numFmtId="193" fontId="9" fillId="0" borderId="18" xfId="62" applyNumberFormat="1" applyFont="1" applyBorder="1" applyAlignment="1">
      <alignment horizontal="left" vertical="center" indent="1"/>
      <protection/>
    </xf>
    <xf numFmtId="193" fontId="9" fillId="0" borderId="14" xfId="62" applyNumberFormat="1" applyFont="1" applyBorder="1" applyAlignment="1">
      <alignment horizontal="left" vertical="center" indent="1"/>
      <protection/>
    </xf>
    <xf numFmtId="193" fontId="9" fillId="0" borderId="31" xfId="62" applyNumberFormat="1" applyFont="1" applyBorder="1" applyAlignment="1">
      <alignment horizontal="left" vertical="center" indent="1"/>
      <protection/>
    </xf>
    <xf numFmtId="193" fontId="9" fillId="0" borderId="0" xfId="62" applyNumberFormat="1" applyFont="1" applyAlignment="1">
      <alignment horizontal="left" vertical="center" indent="1"/>
      <protection/>
    </xf>
    <xf numFmtId="193" fontId="9" fillId="0" borderId="19" xfId="62" applyNumberFormat="1" applyFont="1" applyBorder="1" applyAlignment="1">
      <alignment horizontal="left" vertical="center" indent="1"/>
      <protection/>
    </xf>
    <xf numFmtId="193" fontId="9" fillId="0" borderId="16" xfId="62" applyNumberFormat="1" applyFont="1" applyBorder="1" applyAlignment="1">
      <alignment horizontal="left" vertical="center" indent="1"/>
      <protection/>
    </xf>
    <xf numFmtId="184" fontId="9" fillId="0" borderId="14" xfId="62" applyNumberFormat="1" applyFont="1" applyBorder="1" applyAlignment="1">
      <alignment horizontal="left" vertical="center"/>
      <protection/>
    </xf>
    <xf numFmtId="184" fontId="9" fillId="0" borderId="15" xfId="62" applyNumberFormat="1" applyFont="1" applyBorder="1" applyAlignment="1">
      <alignment horizontal="left" vertical="center"/>
      <protection/>
    </xf>
    <xf numFmtId="184" fontId="9" fillId="0" borderId="0" xfId="62" applyNumberFormat="1" applyFont="1" applyAlignment="1">
      <alignment horizontal="left" vertical="center"/>
      <protection/>
    </xf>
    <xf numFmtId="184" fontId="9" fillId="0" borderId="23" xfId="62" applyNumberFormat="1" applyFont="1" applyBorder="1" applyAlignment="1">
      <alignment horizontal="left" vertical="center"/>
      <protection/>
    </xf>
    <xf numFmtId="184" fontId="9" fillId="0" borderId="16" xfId="62" applyNumberFormat="1" applyFont="1" applyBorder="1" applyAlignment="1">
      <alignment horizontal="left" vertical="center"/>
      <protection/>
    </xf>
    <xf numFmtId="184" fontId="9" fillId="0" borderId="17" xfId="62" applyNumberFormat="1" applyFont="1" applyBorder="1" applyAlignment="1">
      <alignment horizontal="left" vertical="center"/>
      <protection/>
    </xf>
    <xf numFmtId="0" fontId="9" fillId="0" borderId="18" xfId="62" applyFont="1" applyBorder="1" applyAlignment="1">
      <alignment horizontal="distributed" vertical="center" indent="1"/>
      <protection/>
    </xf>
    <xf numFmtId="0" fontId="9" fillId="0" borderId="14" xfId="62" applyFont="1" applyBorder="1" applyAlignment="1">
      <alignment horizontal="distributed" vertical="center" indent="1"/>
      <protection/>
    </xf>
    <xf numFmtId="0" fontId="9" fillId="0" borderId="15" xfId="62" applyFont="1" applyBorder="1" applyAlignment="1">
      <alignment horizontal="distributed" vertical="center" indent="1"/>
      <protection/>
    </xf>
    <xf numFmtId="0" fontId="9" fillId="0" borderId="31" xfId="62" applyFont="1" applyBorder="1" applyAlignment="1">
      <alignment horizontal="distributed" vertical="center" indent="1"/>
      <protection/>
    </xf>
    <xf numFmtId="0" fontId="9" fillId="0" borderId="0" xfId="62" applyFont="1" applyAlignment="1">
      <alignment horizontal="distributed" vertical="center" indent="1"/>
      <protection/>
    </xf>
    <xf numFmtId="0" fontId="9" fillId="0" borderId="23" xfId="62" applyFont="1" applyBorder="1" applyAlignment="1">
      <alignment horizontal="distributed" vertical="center" indent="1"/>
      <protection/>
    </xf>
    <xf numFmtId="0" fontId="9" fillId="0" borderId="18" xfId="62" applyFont="1" applyBorder="1" applyAlignment="1">
      <alignment horizontal="left" vertical="center" indent="1"/>
      <protection/>
    </xf>
    <xf numFmtId="0" fontId="9" fillId="0" borderId="14" xfId="62" applyFont="1" applyBorder="1" applyAlignment="1">
      <alignment horizontal="left" vertical="center" indent="1"/>
      <protection/>
    </xf>
    <xf numFmtId="0" fontId="9" fillId="0" borderId="15" xfId="62" applyFont="1" applyBorder="1" applyAlignment="1">
      <alignment horizontal="left" vertical="center" indent="1"/>
      <protection/>
    </xf>
    <xf numFmtId="0" fontId="9" fillId="0" borderId="31" xfId="62" applyFont="1" applyBorder="1" applyAlignment="1">
      <alignment horizontal="left" vertical="center" indent="1"/>
      <protection/>
    </xf>
    <xf numFmtId="0" fontId="9" fillId="0" borderId="0" xfId="62" applyFont="1" applyAlignment="1">
      <alignment horizontal="left" vertical="center" indent="1"/>
      <protection/>
    </xf>
    <xf numFmtId="0" fontId="9" fillId="0" borderId="23" xfId="62" applyFont="1" applyBorder="1" applyAlignment="1">
      <alignment horizontal="left" vertical="center" indent="1"/>
      <protection/>
    </xf>
    <xf numFmtId="0" fontId="9" fillId="0" borderId="19" xfId="62" applyFont="1" applyBorder="1" applyAlignment="1">
      <alignment horizontal="distributed" vertical="center" indent="1"/>
      <protection/>
    </xf>
    <xf numFmtId="0" fontId="9" fillId="0" borderId="16" xfId="62" applyFont="1" applyBorder="1" applyAlignment="1">
      <alignment horizontal="distributed" vertical="center" indent="1"/>
      <protection/>
    </xf>
    <xf numFmtId="0" fontId="9" fillId="0" borderId="17" xfId="62" applyFont="1" applyBorder="1" applyAlignment="1">
      <alignment horizontal="distributed" vertical="center" indent="1"/>
      <protection/>
    </xf>
    <xf numFmtId="0" fontId="9" fillId="0" borderId="19" xfId="62" applyFont="1" applyBorder="1" applyAlignment="1">
      <alignment horizontal="left" vertical="center" indent="1"/>
      <protection/>
    </xf>
    <xf numFmtId="0" fontId="9" fillId="0" borderId="16" xfId="62" applyFont="1" applyBorder="1" applyAlignment="1">
      <alignment horizontal="left" vertical="center" indent="1"/>
      <protection/>
    </xf>
    <xf numFmtId="0" fontId="9" fillId="0" borderId="17" xfId="62" applyFont="1" applyBorder="1" applyAlignment="1">
      <alignment horizontal="left" vertical="center" inden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13" xfId="0" applyBorder="1" applyAlignment="1">
      <alignment horizontal="left" vertical="center" wrapText="1" indent="1"/>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0" fillId="0" borderId="22" xfId="0" applyBorder="1" applyAlignment="1">
      <alignment horizontal="distributed" vertical="center" indent="1"/>
    </xf>
    <xf numFmtId="0" fontId="0" fillId="0" borderId="0" xfId="0" applyAlignment="1">
      <alignment horizontal="center" vertical="center"/>
    </xf>
    <xf numFmtId="0" fontId="0" fillId="0" borderId="0" xfId="0" applyAlignment="1">
      <alignment vertical="distributed" wrapText="1"/>
    </xf>
    <xf numFmtId="0" fontId="68" fillId="0" borderId="0" xfId="0" applyFont="1" applyAlignment="1">
      <alignment horizontal="center" vertical="center"/>
    </xf>
    <xf numFmtId="194" fontId="0" fillId="0" borderId="0" xfId="0" applyNumberFormat="1" applyAlignment="1" applyProtection="1">
      <alignment horizontal="right" vertical="center"/>
      <protection locked="0"/>
    </xf>
    <xf numFmtId="0" fontId="62" fillId="0" borderId="0" xfId="0" applyFont="1" applyAlignment="1">
      <alignment vertical="top" wrapText="1"/>
    </xf>
    <xf numFmtId="0" fontId="0" fillId="0" borderId="0" xfId="0"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17</xdr:row>
      <xdr:rowOff>438150</xdr:rowOff>
    </xdr:from>
    <xdr:to>
      <xdr:col>12</xdr:col>
      <xdr:colOff>523875</xdr:colOff>
      <xdr:row>19</xdr:row>
      <xdr:rowOff>219075</xdr:rowOff>
    </xdr:to>
    <xdr:sp>
      <xdr:nvSpPr>
        <xdr:cNvPr id="1" name="テキスト ボックス 2"/>
        <xdr:cNvSpPr txBox="1">
          <a:spLocks noChangeArrowheads="1"/>
        </xdr:cNvSpPr>
      </xdr:nvSpPr>
      <xdr:spPr>
        <a:xfrm>
          <a:off x="7077075" y="6896100"/>
          <a:ext cx="247650" cy="285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円</a:t>
          </a:r>
        </a:p>
      </xdr:txBody>
    </xdr:sp>
    <xdr:clientData/>
  </xdr:twoCellAnchor>
  <xdr:twoCellAnchor>
    <xdr:from>
      <xdr:col>14</xdr:col>
      <xdr:colOff>76200</xdr:colOff>
      <xdr:row>17</xdr:row>
      <xdr:rowOff>466725</xdr:rowOff>
    </xdr:from>
    <xdr:to>
      <xdr:col>14</xdr:col>
      <xdr:colOff>314325</xdr:colOff>
      <xdr:row>19</xdr:row>
      <xdr:rowOff>238125</xdr:rowOff>
    </xdr:to>
    <xdr:sp>
      <xdr:nvSpPr>
        <xdr:cNvPr id="2" name="テキスト ボックス 3"/>
        <xdr:cNvSpPr txBox="1">
          <a:spLocks noChangeArrowheads="1"/>
        </xdr:cNvSpPr>
      </xdr:nvSpPr>
      <xdr:spPr>
        <a:xfrm>
          <a:off x="7772400" y="6924675"/>
          <a:ext cx="238125" cy="2762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銭</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18</xdr:row>
      <xdr:rowOff>457200</xdr:rowOff>
    </xdr:from>
    <xdr:to>
      <xdr:col>12</xdr:col>
      <xdr:colOff>523875</xdr:colOff>
      <xdr:row>20</xdr:row>
      <xdr:rowOff>219075</xdr:rowOff>
    </xdr:to>
    <xdr:sp>
      <xdr:nvSpPr>
        <xdr:cNvPr id="1" name="テキスト ボックス 2"/>
        <xdr:cNvSpPr txBox="1">
          <a:spLocks noChangeArrowheads="1"/>
        </xdr:cNvSpPr>
      </xdr:nvSpPr>
      <xdr:spPr>
        <a:xfrm>
          <a:off x="7067550" y="7296150"/>
          <a:ext cx="25717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円</a:t>
          </a:r>
        </a:p>
      </xdr:txBody>
    </xdr:sp>
    <xdr:clientData/>
  </xdr:twoCellAnchor>
  <xdr:twoCellAnchor>
    <xdr:from>
      <xdr:col>14</xdr:col>
      <xdr:colOff>95250</xdr:colOff>
      <xdr:row>18</xdr:row>
      <xdr:rowOff>504825</xdr:rowOff>
    </xdr:from>
    <xdr:to>
      <xdr:col>15</xdr:col>
      <xdr:colOff>0</xdr:colOff>
      <xdr:row>20</xdr:row>
      <xdr:rowOff>257175</xdr:rowOff>
    </xdr:to>
    <xdr:sp>
      <xdr:nvSpPr>
        <xdr:cNvPr id="2" name="テキスト ボックス 3"/>
        <xdr:cNvSpPr txBox="1">
          <a:spLocks noChangeArrowheads="1"/>
        </xdr:cNvSpPr>
      </xdr:nvSpPr>
      <xdr:spPr>
        <a:xfrm>
          <a:off x="7791450" y="7343775"/>
          <a:ext cx="257175" cy="257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AJ33"/>
  <sheetViews>
    <sheetView zoomScalePageLayoutView="0" workbookViewId="0" topLeftCell="A1">
      <pane ySplit="6" topLeftCell="A8" activePane="bottomLeft" state="frozen"/>
      <selection pane="topLeft" activeCell="A1" sqref="A1"/>
      <selection pane="bottomLeft" activeCell="F16" sqref="F16:AG16"/>
    </sheetView>
  </sheetViews>
  <sheetFormatPr defaultColWidth="8.796875" defaultRowHeight="14.25"/>
  <cols>
    <col min="1" max="33" width="2.69921875" style="0" customWidth="1"/>
    <col min="34" max="54" width="2.69921875" style="0" hidden="1" customWidth="1"/>
    <col min="55" max="80" width="2.69921875" style="0" customWidth="1"/>
  </cols>
  <sheetData>
    <row r="1" spans="1:33" ht="27.75" customHeight="1">
      <c r="A1" s="46" t="s">
        <v>17</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ht="18" customHeight="1">
      <c r="A2" s="47" t="s">
        <v>62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row>
    <row r="3" spans="1:33" ht="18" customHeight="1">
      <c r="A3" s="47" t="s">
        <v>15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spans="1:33" ht="18" customHeight="1">
      <c r="A4" s="47" t="s">
        <v>16</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33" ht="18" customHeight="1">
      <c r="A5" s="47" t="s">
        <v>65</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row>
    <row r="6" spans="1:33" ht="27.75" customHeight="1">
      <c r="A6" s="46" t="s">
        <v>86</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row>
    <row r="7" spans="1:33" ht="27.75" customHeight="1">
      <c r="A7" s="50" t="s">
        <v>29</v>
      </c>
      <c r="B7" s="50"/>
      <c r="C7" s="50"/>
      <c r="D7" s="50"/>
      <c r="E7" s="27"/>
      <c r="F7" s="48" t="s">
        <v>4</v>
      </c>
      <c r="G7" s="48"/>
      <c r="H7" s="48"/>
      <c r="I7" s="48"/>
      <c r="J7" s="48"/>
      <c r="K7" s="48"/>
      <c r="L7" s="48"/>
      <c r="M7" s="48"/>
      <c r="N7" s="49" t="s">
        <v>19</v>
      </c>
      <c r="O7" s="49"/>
      <c r="P7" s="49"/>
      <c r="Q7" s="49"/>
      <c r="R7" s="49"/>
      <c r="S7" s="49"/>
      <c r="T7" s="49"/>
      <c r="U7" s="49"/>
      <c r="V7" s="49"/>
      <c r="W7" s="49"/>
      <c r="X7" s="49"/>
      <c r="Y7" s="49"/>
      <c r="Z7" s="49"/>
      <c r="AA7" s="49"/>
      <c r="AB7" s="49"/>
      <c r="AC7" s="49"/>
      <c r="AD7" s="49"/>
      <c r="AE7" s="49"/>
      <c r="AF7" s="49"/>
      <c r="AG7" s="49"/>
    </row>
    <row r="8" spans="6:33" ht="27.75" customHeight="1">
      <c r="F8" s="48" t="s">
        <v>5</v>
      </c>
      <c r="G8" s="48"/>
      <c r="H8" s="48"/>
      <c r="I8" s="48"/>
      <c r="J8" s="48"/>
      <c r="K8" s="48"/>
      <c r="L8" s="48"/>
      <c r="M8" s="48"/>
      <c r="N8" s="49" t="s">
        <v>20</v>
      </c>
      <c r="O8" s="49"/>
      <c r="P8" s="49"/>
      <c r="Q8" s="49"/>
      <c r="R8" s="49"/>
      <c r="S8" s="49"/>
      <c r="T8" s="49"/>
      <c r="U8" s="49"/>
      <c r="V8" s="49"/>
      <c r="W8" s="49"/>
      <c r="X8" s="49"/>
      <c r="Y8" s="49"/>
      <c r="Z8" s="49"/>
      <c r="AA8" s="49"/>
      <c r="AB8" s="49"/>
      <c r="AC8" s="49"/>
      <c r="AD8" s="49"/>
      <c r="AE8" s="49"/>
      <c r="AF8" s="49"/>
      <c r="AG8" s="49"/>
    </row>
    <row r="9" spans="6:33" ht="27.75" customHeight="1">
      <c r="F9" s="48" t="s">
        <v>6</v>
      </c>
      <c r="G9" s="48"/>
      <c r="H9" s="48"/>
      <c r="I9" s="48"/>
      <c r="J9" s="48"/>
      <c r="K9" s="48"/>
      <c r="L9" s="48"/>
      <c r="M9" s="48"/>
      <c r="N9" s="49" t="s">
        <v>21</v>
      </c>
      <c r="O9" s="49"/>
      <c r="P9" s="49"/>
      <c r="Q9" s="49"/>
      <c r="R9" s="49"/>
      <c r="S9" s="49"/>
      <c r="T9" s="49"/>
      <c r="U9" s="49"/>
      <c r="V9" s="49"/>
      <c r="W9" s="49"/>
      <c r="X9" s="49"/>
      <c r="Y9" s="49"/>
      <c r="Z9" s="49"/>
      <c r="AA9" s="49"/>
      <c r="AB9" s="49"/>
      <c r="AC9" s="49"/>
      <c r="AD9" s="49"/>
      <c r="AE9" s="49"/>
      <c r="AF9" s="49"/>
      <c r="AG9" s="49"/>
    </row>
    <row r="10" spans="6:33" ht="27.75" customHeight="1">
      <c r="F10" s="48" t="s">
        <v>18</v>
      </c>
      <c r="G10" s="48"/>
      <c r="H10" s="48"/>
      <c r="I10" s="48"/>
      <c r="J10" s="48"/>
      <c r="K10" s="48"/>
      <c r="L10" s="48"/>
      <c r="M10" s="48"/>
      <c r="N10" s="49" t="s">
        <v>22</v>
      </c>
      <c r="O10" s="49"/>
      <c r="P10" s="49"/>
      <c r="Q10" s="49"/>
      <c r="R10" s="49"/>
      <c r="S10" s="49"/>
      <c r="T10" s="49"/>
      <c r="U10" s="49"/>
      <c r="V10" s="49"/>
      <c r="W10" s="49"/>
      <c r="X10" s="49"/>
      <c r="Y10" s="49"/>
      <c r="Z10" s="49"/>
      <c r="AA10" s="49"/>
      <c r="AB10" s="49"/>
      <c r="AC10" s="49"/>
      <c r="AD10" s="49"/>
      <c r="AE10" s="49"/>
      <c r="AF10" s="49"/>
      <c r="AG10" s="49"/>
    </row>
    <row r="11" ht="27.75" customHeight="1"/>
    <row r="12" spans="1:33" ht="27.75" customHeight="1">
      <c r="A12" s="27" t="s">
        <v>30</v>
      </c>
      <c r="B12" s="28"/>
      <c r="C12" s="28"/>
      <c r="D12" s="28"/>
      <c r="E12" s="51"/>
      <c r="F12" s="48" t="s">
        <v>67</v>
      </c>
      <c r="G12" s="48"/>
      <c r="H12" s="48"/>
      <c r="I12" s="48"/>
      <c r="J12" s="48"/>
      <c r="K12" s="48"/>
      <c r="L12" s="48"/>
      <c r="M12" s="48"/>
      <c r="N12" s="49" t="s">
        <v>79</v>
      </c>
      <c r="O12" s="49"/>
      <c r="P12" s="49"/>
      <c r="Q12" s="49"/>
      <c r="R12" s="49"/>
      <c r="S12" s="49"/>
      <c r="T12" s="49"/>
      <c r="U12" s="49"/>
      <c r="V12" s="49"/>
      <c r="W12" s="49"/>
      <c r="X12" s="49"/>
      <c r="Y12" s="49"/>
      <c r="Z12" s="49"/>
      <c r="AA12" s="49"/>
      <c r="AB12" s="49"/>
      <c r="AC12" s="49"/>
      <c r="AD12" s="49"/>
      <c r="AE12" s="49"/>
      <c r="AF12" s="49"/>
      <c r="AG12" s="49"/>
    </row>
    <row r="13" spans="6:33" ht="27.75" customHeight="1">
      <c r="F13" s="48" t="s">
        <v>68</v>
      </c>
      <c r="G13" s="48"/>
      <c r="H13" s="48"/>
      <c r="I13" s="48"/>
      <c r="J13" s="48"/>
      <c r="K13" s="48"/>
      <c r="L13" s="48"/>
      <c r="M13" s="48"/>
      <c r="N13" s="49" t="s">
        <v>19</v>
      </c>
      <c r="O13" s="49"/>
      <c r="P13" s="49"/>
      <c r="Q13" s="49"/>
      <c r="R13" s="49"/>
      <c r="S13" s="49"/>
      <c r="T13" s="49"/>
      <c r="U13" s="49"/>
      <c r="V13" s="49"/>
      <c r="W13" s="49"/>
      <c r="X13" s="49"/>
      <c r="Y13" s="49"/>
      <c r="Z13" s="49"/>
      <c r="AA13" s="49"/>
      <c r="AB13" s="49"/>
      <c r="AC13" s="49"/>
      <c r="AD13" s="49"/>
      <c r="AE13" s="49"/>
      <c r="AF13" s="49"/>
      <c r="AG13" s="49"/>
    </row>
    <row r="14" spans="6:33" ht="27.75" customHeight="1">
      <c r="F14" s="48" t="s">
        <v>23</v>
      </c>
      <c r="G14" s="48"/>
      <c r="H14" s="48"/>
      <c r="I14" s="48"/>
      <c r="J14" s="48"/>
      <c r="K14" s="48"/>
      <c r="L14" s="48"/>
      <c r="M14" s="48"/>
      <c r="N14" s="52">
        <v>44228</v>
      </c>
      <c r="O14" s="53"/>
      <c r="P14" s="53"/>
      <c r="Q14" s="53"/>
      <c r="R14" s="53"/>
      <c r="S14" s="53"/>
      <c r="T14" s="53"/>
      <c r="U14" s="53"/>
      <c r="V14" s="54" t="s">
        <v>24</v>
      </c>
      <c r="W14" s="55"/>
      <c r="X14" s="56"/>
      <c r="Y14" s="57">
        <v>0.5625</v>
      </c>
      <c r="Z14" s="58"/>
      <c r="AA14" s="58"/>
      <c r="AB14" s="58"/>
      <c r="AC14" s="58"/>
      <c r="AD14" s="58"/>
      <c r="AE14" s="58"/>
      <c r="AF14" s="58"/>
      <c r="AG14" s="59"/>
    </row>
    <row r="15" ht="27.75" customHeight="1"/>
    <row r="16" spans="1:33" ht="27.75" customHeight="1">
      <c r="A16" s="27" t="s">
        <v>64</v>
      </c>
      <c r="B16" s="28"/>
      <c r="C16" s="28"/>
      <c r="D16" s="28"/>
      <c r="E16" s="28"/>
      <c r="F16" s="29"/>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1"/>
    </row>
    <row r="17" spans="6:36" ht="27.75" customHeight="1">
      <c r="F17" s="36" t="s">
        <v>59</v>
      </c>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8"/>
      <c r="AJ17" t="s">
        <v>59</v>
      </c>
    </row>
    <row r="18" ht="27.75" customHeight="1">
      <c r="AJ18" t="s">
        <v>60</v>
      </c>
    </row>
    <row r="19" spans="1:36" ht="27.75" customHeight="1">
      <c r="A19" s="27" t="s">
        <v>25</v>
      </c>
      <c r="B19" s="28"/>
      <c r="C19" s="28"/>
      <c r="D19" s="28"/>
      <c r="E19" s="51"/>
      <c r="F19" s="48" t="s">
        <v>66</v>
      </c>
      <c r="G19" s="48"/>
      <c r="H19" s="48"/>
      <c r="I19" s="48"/>
      <c r="J19" s="48"/>
      <c r="K19" s="48"/>
      <c r="L19" s="48"/>
      <c r="M19" s="48"/>
      <c r="N19" s="60">
        <v>60.55</v>
      </c>
      <c r="O19" s="60"/>
      <c r="P19" s="60"/>
      <c r="Q19" s="60"/>
      <c r="R19" s="60"/>
      <c r="S19" s="60"/>
      <c r="T19" s="60"/>
      <c r="U19" s="60"/>
      <c r="V19" s="60"/>
      <c r="W19" s="60"/>
      <c r="X19" s="60"/>
      <c r="Y19" s="60"/>
      <c r="Z19" s="60"/>
      <c r="AA19" s="60"/>
      <c r="AB19" s="60"/>
      <c r="AC19" s="60"/>
      <c r="AD19" s="60"/>
      <c r="AE19" s="60"/>
      <c r="AF19" s="60"/>
      <c r="AG19" s="60"/>
      <c r="AJ19" t="s">
        <v>61</v>
      </c>
    </row>
    <row r="20" spans="6:33" ht="27.75" customHeight="1">
      <c r="F20" s="48" t="s">
        <v>26</v>
      </c>
      <c r="G20" s="48"/>
      <c r="H20" s="48"/>
      <c r="I20" s="48"/>
      <c r="J20" s="48"/>
      <c r="K20" s="48"/>
      <c r="L20" s="48"/>
      <c r="M20" s="48"/>
      <c r="N20" s="60">
        <v>55.55</v>
      </c>
      <c r="O20" s="60"/>
      <c r="P20" s="60"/>
      <c r="Q20" s="60"/>
      <c r="R20" s="60"/>
      <c r="S20" s="60"/>
      <c r="T20" s="60"/>
      <c r="U20" s="60"/>
      <c r="V20" s="60"/>
      <c r="W20" s="60"/>
      <c r="X20" s="60"/>
      <c r="Y20" s="60"/>
      <c r="Z20" s="60"/>
      <c r="AA20" s="60"/>
      <c r="AB20" s="60"/>
      <c r="AC20" s="60"/>
      <c r="AD20" s="60"/>
      <c r="AE20" s="60"/>
      <c r="AF20" s="60"/>
      <c r="AG20" s="60"/>
    </row>
    <row r="21" s="25" customFormat="1" ht="27.75" customHeight="1"/>
    <row r="22" spans="1:36" s="25" customFormat="1" ht="27.75" customHeight="1">
      <c r="A22" s="27" t="s">
        <v>89</v>
      </c>
      <c r="B22" s="28"/>
      <c r="C22" s="28"/>
      <c r="D22" s="28"/>
      <c r="E22" s="51"/>
      <c r="F22" s="48" t="s">
        <v>66</v>
      </c>
      <c r="G22" s="48"/>
      <c r="H22" s="48"/>
      <c r="I22" s="48"/>
      <c r="J22" s="48"/>
      <c r="K22" s="48"/>
      <c r="L22" s="48"/>
      <c r="M22" s="48"/>
      <c r="N22" s="39">
        <v>0</v>
      </c>
      <c r="O22" s="39"/>
      <c r="P22" s="39"/>
      <c r="Q22" s="39"/>
      <c r="R22" s="39"/>
      <c r="S22" s="39"/>
      <c r="T22" s="39"/>
      <c r="U22" s="39"/>
      <c r="V22" s="39"/>
      <c r="W22" s="39"/>
      <c r="X22" s="39"/>
      <c r="Y22" s="39"/>
      <c r="Z22" s="39"/>
      <c r="AA22" s="39"/>
      <c r="AB22" s="39"/>
      <c r="AC22" s="39"/>
      <c r="AD22" s="39"/>
      <c r="AE22" s="39"/>
      <c r="AF22" s="39"/>
      <c r="AG22" s="39"/>
      <c r="AJ22" s="25" t="s">
        <v>61</v>
      </c>
    </row>
    <row r="23" spans="6:33" s="25" customFormat="1" ht="27.75" customHeight="1">
      <c r="F23" s="48" t="s">
        <v>26</v>
      </c>
      <c r="G23" s="48"/>
      <c r="H23" s="48"/>
      <c r="I23" s="48"/>
      <c r="J23" s="48"/>
      <c r="K23" s="48"/>
      <c r="L23" s="48"/>
      <c r="M23" s="48"/>
      <c r="N23" s="39">
        <v>999</v>
      </c>
      <c r="O23" s="39"/>
      <c r="P23" s="39"/>
      <c r="Q23" s="39"/>
      <c r="R23" s="39"/>
      <c r="S23" s="39"/>
      <c r="T23" s="39"/>
      <c r="U23" s="39"/>
      <c r="V23" s="39"/>
      <c r="W23" s="39"/>
      <c r="X23" s="39"/>
      <c r="Y23" s="39"/>
      <c r="Z23" s="39"/>
      <c r="AA23" s="39"/>
      <c r="AB23" s="39"/>
      <c r="AC23" s="39"/>
      <c r="AD23" s="39"/>
      <c r="AE23" s="39"/>
      <c r="AF23" s="39"/>
      <c r="AG23" s="39"/>
    </row>
    <row r="24" ht="27.75" customHeight="1"/>
    <row r="25" spans="1:33" ht="27.75" customHeight="1">
      <c r="A25" s="46" t="s">
        <v>85</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row>
    <row r="26" spans="1:35" ht="27.75" customHeight="1">
      <c r="A26" s="27" t="s">
        <v>33</v>
      </c>
      <c r="B26" s="28"/>
      <c r="C26" s="28"/>
      <c r="D26" s="28"/>
      <c r="E26" s="28"/>
      <c r="F26" s="44" t="s">
        <v>70</v>
      </c>
      <c r="G26" s="44"/>
      <c r="H26" s="44"/>
      <c r="I26" s="44"/>
      <c r="J26" s="45" t="s">
        <v>34</v>
      </c>
      <c r="K26" s="45"/>
      <c r="L26" s="45"/>
      <c r="M26" s="45"/>
      <c r="N26" s="45"/>
      <c r="O26" s="45"/>
      <c r="P26" s="45"/>
      <c r="Q26" s="45"/>
      <c r="R26" s="45"/>
      <c r="S26" s="45"/>
      <c r="T26" s="45"/>
      <c r="U26" s="45"/>
      <c r="V26" s="45"/>
      <c r="W26" s="45"/>
      <c r="X26" s="45"/>
      <c r="Y26" s="45"/>
      <c r="Z26" s="45"/>
      <c r="AA26" s="45"/>
      <c r="AB26" s="45"/>
      <c r="AC26" s="45"/>
      <c r="AD26" s="45"/>
      <c r="AE26" s="45"/>
      <c r="AF26" s="45"/>
      <c r="AG26" s="45"/>
      <c r="AI26" t="s">
        <v>31</v>
      </c>
    </row>
    <row r="27" spans="1:35" ht="27.75" customHeight="1">
      <c r="A27" s="40" t="s">
        <v>69</v>
      </c>
      <c r="B27" s="40"/>
      <c r="C27" s="40"/>
      <c r="D27" s="40"/>
      <c r="E27" s="41"/>
      <c r="F27" s="32" t="s">
        <v>71</v>
      </c>
      <c r="G27" s="32"/>
      <c r="H27" s="32"/>
      <c r="I27" s="32"/>
      <c r="J27" s="33" t="s">
        <v>83</v>
      </c>
      <c r="K27" s="34"/>
      <c r="L27" s="34"/>
      <c r="M27" s="34"/>
      <c r="N27" s="34"/>
      <c r="O27" s="34"/>
      <c r="P27" s="34"/>
      <c r="Q27" s="34"/>
      <c r="R27" s="34"/>
      <c r="S27" s="34"/>
      <c r="T27" s="34"/>
      <c r="U27" s="34"/>
      <c r="V27" s="34"/>
      <c r="W27" s="34"/>
      <c r="X27" s="34"/>
      <c r="Y27" s="34"/>
      <c r="Z27" s="34"/>
      <c r="AA27" s="34"/>
      <c r="AB27" s="34"/>
      <c r="AC27" s="34"/>
      <c r="AD27" s="34"/>
      <c r="AE27" s="34"/>
      <c r="AF27" s="34"/>
      <c r="AG27" s="35"/>
      <c r="AI27" t="s">
        <v>32</v>
      </c>
    </row>
    <row r="28" spans="1:33" ht="27.75" customHeight="1">
      <c r="A28" s="42"/>
      <c r="B28" s="42"/>
      <c r="C28" s="42"/>
      <c r="D28" s="42"/>
      <c r="E28" s="43"/>
      <c r="F28" s="32" t="s">
        <v>72</v>
      </c>
      <c r="G28" s="32"/>
      <c r="H28" s="32"/>
      <c r="I28" s="32"/>
      <c r="J28" s="33"/>
      <c r="K28" s="34"/>
      <c r="L28" s="34"/>
      <c r="M28" s="34"/>
      <c r="N28" s="34"/>
      <c r="O28" s="34"/>
      <c r="P28" s="34"/>
      <c r="Q28" s="34"/>
      <c r="R28" s="34"/>
      <c r="S28" s="34"/>
      <c r="T28" s="34"/>
      <c r="U28" s="34"/>
      <c r="V28" s="34"/>
      <c r="W28" s="34"/>
      <c r="X28" s="34"/>
      <c r="Y28" s="34"/>
      <c r="Z28" s="34"/>
      <c r="AA28" s="34"/>
      <c r="AB28" s="34"/>
      <c r="AC28" s="34"/>
      <c r="AD28" s="34"/>
      <c r="AE28" s="34"/>
      <c r="AF28" s="34"/>
      <c r="AG28" s="35"/>
    </row>
    <row r="29" spans="6:33" ht="27.75" customHeight="1">
      <c r="F29" s="32" t="s">
        <v>73</v>
      </c>
      <c r="G29" s="32"/>
      <c r="H29" s="32"/>
      <c r="I29" s="32"/>
      <c r="J29" s="33"/>
      <c r="K29" s="34"/>
      <c r="L29" s="34"/>
      <c r="M29" s="34"/>
      <c r="N29" s="34"/>
      <c r="O29" s="34"/>
      <c r="P29" s="34"/>
      <c r="Q29" s="34"/>
      <c r="R29" s="34"/>
      <c r="S29" s="34"/>
      <c r="T29" s="34"/>
      <c r="U29" s="34"/>
      <c r="V29" s="34"/>
      <c r="W29" s="34"/>
      <c r="X29" s="34"/>
      <c r="Y29" s="34"/>
      <c r="Z29" s="34"/>
      <c r="AA29" s="34"/>
      <c r="AB29" s="34"/>
      <c r="AC29" s="34"/>
      <c r="AD29" s="34"/>
      <c r="AE29" s="34"/>
      <c r="AF29" s="34"/>
      <c r="AG29" s="35"/>
    </row>
    <row r="30" spans="6:33" ht="27.75" customHeight="1">
      <c r="F30" s="32" t="s">
        <v>74</v>
      </c>
      <c r="G30" s="32"/>
      <c r="H30" s="32"/>
      <c r="I30" s="32"/>
      <c r="J30" s="33"/>
      <c r="K30" s="34"/>
      <c r="L30" s="34"/>
      <c r="M30" s="34"/>
      <c r="N30" s="34"/>
      <c r="O30" s="34"/>
      <c r="P30" s="34"/>
      <c r="Q30" s="34"/>
      <c r="R30" s="34"/>
      <c r="S30" s="34"/>
      <c r="T30" s="34"/>
      <c r="U30" s="34"/>
      <c r="V30" s="34"/>
      <c r="W30" s="34"/>
      <c r="X30" s="34"/>
      <c r="Y30" s="34"/>
      <c r="Z30" s="34"/>
      <c r="AA30" s="34"/>
      <c r="AB30" s="34"/>
      <c r="AC30" s="34"/>
      <c r="AD30" s="34"/>
      <c r="AE30" s="34"/>
      <c r="AF30" s="34"/>
      <c r="AG30" s="35"/>
    </row>
    <row r="31" spans="6:33" ht="27.75" customHeight="1">
      <c r="F31" s="32" t="s">
        <v>75</v>
      </c>
      <c r="G31" s="32"/>
      <c r="H31" s="32"/>
      <c r="I31" s="32"/>
      <c r="J31" s="33"/>
      <c r="K31" s="34"/>
      <c r="L31" s="34"/>
      <c r="M31" s="34"/>
      <c r="N31" s="34"/>
      <c r="O31" s="34"/>
      <c r="P31" s="34"/>
      <c r="Q31" s="34"/>
      <c r="R31" s="34"/>
      <c r="S31" s="34"/>
      <c r="T31" s="34"/>
      <c r="U31" s="34"/>
      <c r="V31" s="34"/>
      <c r="W31" s="34"/>
      <c r="X31" s="34"/>
      <c r="Y31" s="34"/>
      <c r="Z31" s="34"/>
      <c r="AA31" s="34"/>
      <c r="AB31" s="34"/>
      <c r="AC31" s="34"/>
      <c r="AD31" s="34"/>
      <c r="AE31" s="34"/>
      <c r="AF31" s="34"/>
      <c r="AG31" s="35"/>
    </row>
    <row r="32" spans="6:33" ht="27.75" customHeight="1">
      <c r="F32" s="32" t="s">
        <v>76</v>
      </c>
      <c r="G32" s="32"/>
      <c r="H32" s="32"/>
      <c r="I32" s="32"/>
      <c r="J32" s="33"/>
      <c r="K32" s="34"/>
      <c r="L32" s="34"/>
      <c r="M32" s="34"/>
      <c r="N32" s="34"/>
      <c r="O32" s="34"/>
      <c r="P32" s="34"/>
      <c r="Q32" s="34"/>
      <c r="R32" s="34"/>
      <c r="S32" s="34"/>
      <c r="T32" s="34"/>
      <c r="U32" s="34"/>
      <c r="V32" s="34"/>
      <c r="W32" s="34"/>
      <c r="X32" s="34"/>
      <c r="Y32" s="34"/>
      <c r="Z32" s="34"/>
      <c r="AA32" s="34"/>
      <c r="AB32" s="34"/>
      <c r="AC32" s="34"/>
      <c r="AD32" s="34"/>
      <c r="AE32" s="34"/>
      <c r="AF32" s="34"/>
      <c r="AG32" s="35"/>
    </row>
    <row r="33" spans="6:33" ht="27.75" customHeight="1">
      <c r="F33" s="32" t="s">
        <v>77</v>
      </c>
      <c r="G33" s="32"/>
      <c r="H33" s="32"/>
      <c r="I33" s="32"/>
      <c r="J33" s="33"/>
      <c r="K33" s="34"/>
      <c r="L33" s="34"/>
      <c r="M33" s="34"/>
      <c r="N33" s="34"/>
      <c r="O33" s="34"/>
      <c r="P33" s="34"/>
      <c r="Q33" s="34"/>
      <c r="R33" s="34"/>
      <c r="S33" s="34"/>
      <c r="T33" s="34"/>
      <c r="U33" s="34"/>
      <c r="V33" s="34"/>
      <c r="W33" s="34"/>
      <c r="X33" s="34"/>
      <c r="Y33" s="34"/>
      <c r="Z33" s="34"/>
      <c r="AA33" s="34"/>
      <c r="AB33" s="34"/>
      <c r="AC33" s="34"/>
      <c r="AD33" s="34"/>
      <c r="AE33" s="34"/>
      <c r="AF33" s="34"/>
      <c r="AG33" s="35"/>
    </row>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row r="117" ht="27.75" customHeight="1"/>
    <row r="118" ht="27.75" customHeight="1"/>
    <row r="119" ht="27.75" customHeight="1"/>
    <row r="120" ht="27.75" customHeight="1"/>
    <row r="121" ht="27.75" customHeight="1"/>
    <row r="122" ht="27.75" customHeight="1"/>
    <row r="123" ht="27.75" customHeight="1"/>
    <row r="124" ht="27.75" customHeight="1"/>
    <row r="125" ht="27.75" customHeight="1"/>
    <row r="126" ht="27.75" customHeight="1"/>
    <row r="127" ht="27.75" customHeight="1"/>
    <row r="128" ht="27.75" customHeight="1"/>
    <row r="129" ht="27.75" customHeight="1"/>
    <row r="130" ht="27.75" customHeight="1"/>
    <row r="131" ht="27.75" customHeight="1"/>
    <row r="132" ht="27.75" customHeight="1"/>
    <row r="133" ht="27.75" customHeight="1"/>
    <row r="134" ht="27.75" customHeight="1"/>
    <row r="135" ht="27.75" customHeight="1"/>
    <row r="136" ht="27.75" customHeight="1"/>
    <row r="137" ht="27.75" customHeight="1"/>
    <row r="138" ht="27.75" customHeight="1"/>
    <row r="139" ht="27.75" customHeight="1"/>
    <row r="140" ht="27.75" customHeight="1"/>
    <row r="141" ht="27.75" customHeight="1"/>
    <row r="142" ht="27.75" customHeight="1"/>
    <row r="143" ht="27.75" customHeight="1"/>
    <row r="144" ht="27.75" customHeight="1"/>
    <row r="145" ht="27.75" customHeight="1"/>
    <row r="146" ht="27.75" customHeight="1"/>
    <row r="147" ht="27.75" customHeight="1"/>
    <row r="148" ht="27.75" customHeight="1"/>
    <row r="149" ht="27.75" customHeight="1"/>
    <row r="150" ht="27.75" customHeight="1"/>
    <row r="151" ht="27.75" customHeight="1"/>
    <row r="152" ht="27.75" customHeight="1"/>
    <row r="153" ht="27.75" customHeight="1"/>
    <row r="154" ht="27.75" customHeight="1"/>
    <row r="155" ht="27.75" customHeight="1"/>
    <row r="156" ht="27.75" customHeight="1"/>
    <row r="157" ht="27.75" customHeight="1"/>
    <row r="158" ht="27.75" customHeight="1"/>
    <row r="159" ht="27.75" customHeight="1"/>
    <row r="160" ht="27.75" customHeight="1"/>
    <row r="161" ht="27.75" customHeight="1"/>
    <row r="162" ht="27.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15" customHeight="1"/>
    <row r="358" ht="15" customHeight="1"/>
    <row r="359" ht="15" customHeight="1"/>
    <row r="360" ht="15" customHeight="1"/>
    <row r="361" ht="15" customHeight="1"/>
    <row r="362" ht="15" customHeight="1"/>
    <row r="363" ht="15" customHeight="1"/>
    <row r="364" ht="15" customHeight="1"/>
  </sheetData>
  <sheetProtection sheet="1"/>
  <mergeCells count="56">
    <mergeCell ref="A19:E19"/>
    <mergeCell ref="F19:M19"/>
    <mergeCell ref="N19:AG19"/>
    <mergeCell ref="F20:M20"/>
    <mergeCell ref="N20:AG20"/>
    <mergeCell ref="A25:AG25"/>
    <mergeCell ref="A22:E22"/>
    <mergeCell ref="F22:M22"/>
    <mergeCell ref="N22:AG22"/>
    <mergeCell ref="F23:M23"/>
    <mergeCell ref="F12:M12"/>
    <mergeCell ref="N12:AG12"/>
    <mergeCell ref="F13:M13"/>
    <mergeCell ref="N13:AG13"/>
    <mergeCell ref="A12:E12"/>
    <mergeCell ref="F14:M14"/>
    <mergeCell ref="N14:U14"/>
    <mergeCell ref="V14:X14"/>
    <mergeCell ref="Y14:AG14"/>
    <mergeCell ref="A4:AG4"/>
    <mergeCell ref="F10:M10"/>
    <mergeCell ref="N7:AG7"/>
    <mergeCell ref="N8:AG8"/>
    <mergeCell ref="N9:AG9"/>
    <mergeCell ref="N10:AG10"/>
    <mergeCell ref="A7:E7"/>
    <mergeCell ref="J28:AG28"/>
    <mergeCell ref="F28:I28"/>
    <mergeCell ref="A1:AG1"/>
    <mergeCell ref="A2:AG2"/>
    <mergeCell ref="A6:AG6"/>
    <mergeCell ref="F7:M7"/>
    <mergeCell ref="F8:M8"/>
    <mergeCell ref="F9:M9"/>
    <mergeCell ref="A3:AG3"/>
    <mergeCell ref="A5:AG5"/>
    <mergeCell ref="F33:I33"/>
    <mergeCell ref="J33:AG33"/>
    <mergeCell ref="F31:I31"/>
    <mergeCell ref="J31:AG31"/>
    <mergeCell ref="F32:I32"/>
    <mergeCell ref="N23:AG23"/>
    <mergeCell ref="J32:AG32"/>
    <mergeCell ref="F26:I26"/>
    <mergeCell ref="J26:AG26"/>
    <mergeCell ref="F27:I27"/>
    <mergeCell ref="A16:E16"/>
    <mergeCell ref="F16:AG16"/>
    <mergeCell ref="F29:I29"/>
    <mergeCell ref="J29:AG29"/>
    <mergeCell ref="F30:I30"/>
    <mergeCell ref="J30:AG30"/>
    <mergeCell ref="F17:AG17"/>
    <mergeCell ref="J27:AG27"/>
    <mergeCell ref="A26:E26"/>
    <mergeCell ref="A27:E28"/>
  </mergeCells>
  <dataValidations count="2">
    <dataValidation type="list" allowBlank="1" showInputMessage="1" showErrorMessage="1" sqref="F17:AG17">
      <formula1>$AJ$17:$AJ$19</formula1>
    </dataValidation>
    <dataValidation allowBlank="1" showInputMessage="1" showErrorMessage="1" imeMode="off" sqref="Y14:AG14 N19:AG20 N22:AG23"/>
  </dataValidations>
  <printOptions horizontalCentered="1"/>
  <pageMargins left="0.7874015748031497" right="0.7874015748031497" top="0.7874015748031497" bottom="0.787401574803149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O28"/>
  <sheetViews>
    <sheetView zoomScale="80" zoomScaleNormal="80" zoomScalePageLayoutView="0" workbookViewId="0" topLeftCell="A7">
      <selection activeCell="A4" sqref="A4:O4"/>
    </sheetView>
  </sheetViews>
  <sheetFormatPr defaultColWidth="9" defaultRowHeight="14.25"/>
  <cols>
    <col min="1" max="3" width="6.69921875" style="5" customWidth="1"/>
    <col min="4" max="13" width="5.69921875" style="5" customWidth="1"/>
    <col min="14" max="15" width="3.69921875" style="5" customWidth="1"/>
    <col min="16" max="74" width="5.69921875" style="5" customWidth="1"/>
    <col min="75" max="16384" width="9" style="5" customWidth="1"/>
  </cols>
  <sheetData>
    <row r="1" spans="1:15" ht="30" customHeight="1">
      <c r="A1" s="82" t="s">
        <v>49</v>
      </c>
      <c r="B1" s="82"/>
      <c r="C1" s="82"/>
      <c r="D1" s="82"/>
      <c r="E1" s="82"/>
      <c r="F1" s="82"/>
      <c r="G1" s="82"/>
      <c r="H1" s="82"/>
      <c r="I1" s="82"/>
      <c r="J1" s="82"/>
      <c r="K1" s="82"/>
      <c r="L1" s="82"/>
      <c r="M1" s="82"/>
      <c r="N1" s="82"/>
      <c r="O1" s="82"/>
    </row>
    <row r="2" spans="1:15" ht="30" customHeight="1">
      <c r="A2" s="83" t="s">
        <v>50</v>
      </c>
      <c r="B2" s="83"/>
      <c r="C2" s="83"/>
      <c r="D2" s="83"/>
      <c r="E2" s="83"/>
      <c r="F2" s="83"/>
      <c r="G2" s="83"/>
      <c r="H2" s="83"/>
      <c r="I2" s="83"/>
      <c r="J2" s="83"/>
      <c r="K2" s="83"/>
      <c r="L2" s="83"/>
      <c r="M2" s="83"/>
      <c r="N2" s="83"/>
      <c r="O2" s="83"/>
    </row>
    <row r="3" ht="30" customHeight="1"/>
    <row r="4" spans="1:15" ht="30" customHeight="1">
      <c r="A4" s="84">
        <f ca="1">TODAY()</f>
        <v>44231</v>
      </c>
      <c r="B4" s="84"/>
      <c r="C4" s="84"/>
      <c r="D4" s="84"/>
      <c r="E4" s="84"/>
      <c r="F4" s="84"/>
      <c r="G4" s="84"/>
      <c r="H4" s="84"/>
      <c r="I4" s="84"/>
      <c r="J4" s="84"/>
      <c r="K4" s="84"/>
      <c r="L4" s="84"/>
      <c r="M4" s="84"/>
      <c r="N4" s="84"/>
      <c r="O4" s="84"/>
    </row>
    <row r="5" ht="30" customHeight="1"/>
    <row r="6" spans="1:15" ht="30" customHeight="1">
      <c r="A6" s="82" t="str">
        <f>'初度入札書'!A7</f>
        <v>　東総広域水道企業団</v>
      </c>
      <c r="B6" s="82"/>
      <c r="C6" s="82"/>
      <c r="D6" s="82"/>
      <c r="E6" s="82"/>
      <c r="F6" s="82"/>
      <c r="G6" s="82"/>
      <c r="H6" s="82"/>
      <c r="I6" s="82"/>
      <c r="J6" s="82"/>
      <c r="K6" s="82"/>
      <c r="L6" s="82"/>
      <c r="M6" s="82"/>
      <c r="N6" s="82"/>
      <c r="O6" s="82"/>
    </row>
    <row r="7" spans="1:15" ht="30" customHeight="1">
      <c r="A7" s="82" t="str">
        <f>'初度入札書'!A8</f>
        <v>　　企業長　越　川　信　一　　様</v>
      </c>
      <c r="B7" s="82"/>
      <c r="C7" s="82"/>
      <c r="D7" s="82"/>
      <c r="E7" s="82"/>
      <c r="F7" s="82"/>
      <c r="G7" s="82"/>
      <c r="H7" s="82"/>
      <c r="I7" s="82"/>
      <c r="J7" s="82"/>
      <c r="K7" s="82"/>
      <c r="L7" s="82"/>
      <c r="M7" s="82"/>
      <c r="N7" s="82"/>
      <c r="O7" s="82"/>
    </row>
    <row r="8" ht="30" customHeight="1"/>
    <row r="9" spans="5:15" ht="30" customHeight="1">
      <c r="E9" s="85" t="str">
        <f>'初度入札書'!E10</f>
        <v>住　　　　所</v>
      </c>
      <c r="F9" s="85"/>
      <c r="G9" s="85"/>
      <c r="H9" s="86" t="str">
        <f>'入力シート'!N7</f>
        <v>香取郡東庄町笹川ろ１番地</v>
      </c>
      <c r="I9" s="86"/>
      <c r="J9" s="86"/>
      <c r="K9" s="86"/>
      <c r="L9" s="86"/>
      <c r="M9" s="86"/>
      <c r="N9" s="86"/>
      <c r="O9" s="87"/>
    </row>
    <row r="10" spans="5:15" ht="30" customHeight="1">
      <c r="E10" s="85" t="str">
        <f>'初度入札書'!E11</f>
        <v>商号又は名称</v>
      </c>
      <c r="F10" s="85"/>
      <c r="G10" s="85"/>
      <c r="H10" s="86" t="str">
        <f>'入力シート'!N8</f>
        <v>株式会社東総広域</v>
      </c>
      <c r="I10" s="86"/>
      <c r="J10" s="86"/>
      <c r="K10" s="86"/>
      <c r="L10" s="86"/>
      <c r="M10" s="86"/>
      <c r="N10" s="86"/>
      <c r="O10" s="87"/>
    </row>
    <row r="11" spans="5:15" ht="30" customHeight="1">
      <c r="E11" s="88" t="str">
        <f>'初度入札書'!E12</f>
        <v>代表者職氏名</v>
      </c>
      <c r="F11" s="85"/>
      <c r="G11" s="85"/>
      <c r="H11" s="89" t="str">
        <f>"　"&amp;'入力シート'!N9</f>
        <v>　代表取締役　東　総　太　郎</v>
      </c>
      <c r="I11" s="89"/>
      <c r="J11" s="89"/>
      <c r="K11" s="89"/>
      <c r="L11" s="89"/>
      <c r="M11" s="89"/>
      <c r="N11" s="90"/>
      <c r="O11" s="5" t="s">
        <v>7</v>
      </c>
    </row>
    <row r="12" ht="30" customHeight="1"/>
    <row r="13" spans="1:15" ht="19.5" customHeight="1">
      <c r="A13" s="91" t="s">
        <v>78</v>
      </c>
      <c r="B13" s="91"/>
      <c r="C13" s="91"/>
      <c r="D13" s="91"/>
      <c r="E13" s="91"/>
      <c r="F13" s="91"/>
      <c r="G13" s="91"/>
      <c r="H13" s="91"/>
      <c r="I13" s="91"/>
      <c r="J13" s="91"/>
      <c r="K13" s="91"/>
      <c r="L13" s="91"/>
      <c r="M13" s="91"/>
      <c r="N13" s="91"/>
      <c r="O13" s="91"/>
    </row>
    <row r="14" spans="1:15" ht="19.5" customHeight="1">
      <c r="A14" s="91"/>
      <c r="B14" s="91"/>
      <c r="C14" s="91"/>
      <c r="D14" s="91"/>
      <c r="E14" s="91"/>
      <c r="F14" s="91"/>
      <c r="G14" s="91"/>
      <c r="H14" s="91"/>
      <c r="I14" s="91"/>
      <c r="J14" s="91"/>
      <c r="K14" s="91"/>
      <c r="L14" s="91"/>
      <c r="M14" s="91"/>
      <c r="N14" s="91"/>
      <c r="O14" s="91"/>
    </row>
    <row r="15" spans="1:15" ht="39.75" customHeight="1">
      <c r="A15" s="85" t="s">
        <v>8</v>
      </c>
      <c r="B15" s="85"/>
      <c r="C15" s="85"/>
      <c r="D15" s="85"/>
      <c r="E15" s="85"/>
      <c r="F15" s="85"/>
      <c r="G15" s="85"/>
      <c r="H15" s="85"/>
      <c r="I15" s="85"/>
      <c r="J15" s="85"/>
      <c r="K15" s="85"/>
      <c r="L15" s="85"/>
      <c r="M15" s="85"/>
      <c r="N15" s="85"/>
      <c r="O15" s="85"/>
    </row>
    <row r="16" spans="1:15" ht="39.75" customHeight="1">
      <c r="A16" s="64" t="str">
        <f>'入力シート'!F12</f>
        <v>件名</v>
      </c>
      <c r="B16" s="65"/>
      <c r="C16" s="66"/>
      <c r="D16" s="67" t="str">
        <f>'入力シート'!N12</f>
        <v>水道用次亜塩素酸ナトリウムの購入</v>
      </c>
      <c r="E16" s="68"/>
      <c r="F16" s="68"/>
      <c r="G16" s="68"/>
      <c r="H16" s="68"/>
      <c r="I16" s="68"/>
      <c r="J16" s="68"/>
      <c r="K16" s="68"/>
      <c r="L16" s="68"/>
      <c r="M16" s="68"/>
      <c r="N16" s="68"/>
      <c r="O16" s="69"/>
    </row>
    <row r="17" spans="1:15" ht="39.75" customHeight="1">
      <c r="A17" s="64" t="str">
        <f>'入力シート'!F13</f>
        <v>納入場所</v>
      </c>
      <c r="B17" s="65"/>
      <c r="C17" s="66"/>
      <c r="D17" s="67" t="str">
        <f>'入力シート'!N13</f>
        <v>香取郡東庄町笹川ろ１番地</v>
      </c>
      <c r="E17" s="68"/>
      <c r="F17" s="68"/>
      <c r="G17" s="68"/>
      <c r="H17" s="68"/>
      <c r="I17" s="68"/>
      <c r="J17" s="68"/>
      <c r="K17" s="68"/>
      <c r="L17" s="68"/>
      <c r="M17" s="68"/>
      <c r="N17" s="68"/>
      <c r="O17" s="69"/>
    </row>
    <row r="18" spans="1:15" ht="39.75" customHeight="1" hidden="1">
      <c r="A18" s="64"/>
      <c r="B18" s="65"/>
      <c r="C18" s="66"/>
      <c r="D18" s="70">
        <f>'入力シート'!N20</f>
        <v>55.55</v>
      </c>
      <c r="E18" s="71"/>
      <c r="F18" s="71"/>
      <c r="G18" s="71"/>
      <c r="H18" s="71"/>
      <c r="I18" s="71"/>
      <c r="J18" s="71"/>
      <c r="K18" s="71"/>
      <c r="L18" s="71"/>
      <c r="M18" s="71"/>
      <c r="N18" s="71"/>
      <c r="O18" s="72"/>
    </row>
    <row r="19" spans="1:15" ht="18" customHeight="1">
      <c r="A19" s="73" t="s">
        <v>51</v>
      </c>
      <c r="B19" s="74"/>
      <c r="C19" s="75"/>
      <c r="D19" s="20" t="str">
        <f>IF('入力シート'!F17='入力シート'!AJ18,"■","□")</f>
        <v>□</v>
      </c>
      <c r="E19" s="16" t="s">
        <v>52</v>
      </c>
      <c r="F19" s="16"/>
      <c r="G19" s="16"/>
      <c r="H19" s="16"/>
      <c r="I19" s="16"/>
      <c r="J19" s="16"/>
      <c r="K19" s="16"/>
      <c r="L19" s="16"/>
      <c r="M19" s="16"/>
      <c r="N19" s="16"/>
      <c r="O19" s="17"/>
    </row>
    <row r="20" spans="1:15" ht="18" customHeight="1">
      <c r="A20" s="76"/>
      <c r="B20" s="77"/>
      <c r="C20" s="78"/>
      <c r="D20" s="21" t="str">
        <f>IF('入力シート'!F17='入力シート'!AJ19,"■","□")</f>
        <v>□</v>
      </c>
      <c r="E20" s="18" t="s">
        <v>53</v>
      </c>
      <c r="F20" s="18"/>
      <c r="G20" s="18"/>
      <c r="H20" s="18"/>
      <c r="I20" s="18"/>
      <c r="J20" s="18"/>
      <c r="K20" s="18"/>
      <c r="L20" s="18"/>
      <c r="M20" s="18"/>
      <c r="N20" s="18"/>
      <c r="O20" s="19"/>
    </row>
    <row r="21" ht="30" customHeight="1">
      <c r="A21" s="22" t="s">
        <v>54</v>
      </c>
    </row>
    <row r="22" ht="30" customHeight="1"/>
    <row r="23" ht="30" customHeight="1"/>
    <row r="24" ht="30" customHeight="1"/>
    <row r="25" ht="30" customHeight="1"/>
    <row r="26" spans="1:14" ht="30" customHeight="1">
      <c r="A26" s="79" t="s">
        <v>55</v>
      </c>
      <c r="B26" s="79"/>
      <c r="C26" s="61" t="s">
        <v>56</v>
      </c>
      <c r="D26" s="79"/>
      <c r="E26" s="79"/>
      <c r="F26" s="79"/>
      <c r="G26" s="61" t="s">
        <v>57</v>
      </c>
      <c r="H26" s="79"/>
      <c r="I26" s="79"/>
      <c r="J26" s="79"/>
      <c r="K26" s="61" t="s">
        <v>58</v>
      </c>
      <c r="L26" s="79"/>
      <c r="M26" s="79"/>
      <c r="N26" s="79"/>
    </row>
    <row r="27" spans="1:14" ht="30" customHeight="1">
      <c r="A27" s="80"/>
      <c r="B27" s="80"/>
      <c r="C27" s="62"/>
      <c r="D27" s="80"/>
      <c r="E27" s="80"/>
      <c r="F27" s="80"/>
      <c r="G27" s="62"/>
      <c r="H27" s="80"/>
      <c r="I27" s="80"/>
      <c r="J27" s="80"/>
      <c r="K27" s="62"/>
      <c r="L27" s="80"/>
      <c r="M27" s="80"/>
      <c r="N27" s="80"/>
    </row>
    <row r="28" spans="1:14" ht="30" customHeight="1">
      <c r="A28" s="81"/>
      <c r="B28" s="81"/>
      <c r="C28" s="63"/>
      <c r="D28" s="81"/>
      <c r="E28" s="81"/>
      <c r="F28" s="81"/>
      <c r="G28" s="63"/>
      <c r="H28" s="81"/>
      <c r="I28" s="81"/>
      <c r="J28" s="81"/>
      <c r="K28" s="63"/>
      <c r="L28" s="81"/>
      <c r="M28" s="81"/>
      <c r="N28" s="81"/>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sheetData>
  <sheetProtection sheet="1"/>
  <mergeCells count="27">
    <mergeCell ref="D17:O17"/>
    <mergeCell ref="L26:N28"/>
    <mergeCell ref="E10:G10"/>
    <mergeCell ref="E11:G11"/>
    <mergeCell ref="H11:N11"/>
    <mergeCell ref="A13:O14"/>
    <mergeCell ref="A15:O15"/>
    <mergeCell ref="H26:J28"/>
    <mergeCell ref="H10:O10"/>
    <mergeCell ref="A17:C17"/>
    <mergeCell ref="A1:O1"/>
    <mergeCell ref="A2:O2"/>
    <mergeCell ref="A4:O4"/>
    <mergeCell ref="A6:O6"/>
    <mergeCell ref="A7:O7"/>
    <mergeCell ref="E9:G9"/>
    <mergeCell ref="H9:O9"/>
    <mergeCell ref="K26:K28"/>
    <mergeCell ref="A16:C16"/>
    <mergeCell ref="D16:O16"/>
    <mergeCell ref="A18:C18"/>
    <mergeCell ref="D18:O18"/>
    <mergeCell ref="A19:C20"/>
    <mergeCell ref="A26:B28"/>
    <mergeCell ref="C26:C28"/>
    <mergeCell ref="D26:F28"/>
    <mergeCell ref="G26:G28"/>
  </mergeCells>
  <printOptions horizontalCentered="1"/>
  <pageMargins left="0.9055118110236221" right="0.9055118110236221" top="0.7874015748031497"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P33"/>
  <sheetViews>
    <sheetView zoomScale="80" zoomScaleNormal="80" zoomScalePageLayoutView="0" workbookViewId="0" topLeftCell="A20">
      <selection activeCell="K35" sqref="K35"/>
    </sheetView>
  </sheetViews>
  <sheetFormatPr defaultColWidth="9" defaultRowHeight="14.25"/>
  <cols>
    <col min="1" max="3" width="6.69921875" style="5" customWidth="1"/>
    <col min="4" max="13" width="5.69921875" style="5" customWidth="1"/>
    <col min="14" max="15" width="3.69921875" style="5" customWidth="1"/>
    <col min="16" max="74" width="5.69921875" style="5" customWidth="1"/>
    <col min="75" max="16384" width="9" style="5" customWidth="1"/>
  </cols>
  <sheetData>
    <row r="1" spans="1:15" ht="30" customHeight="1">
      <c r="A1" s="82" t="s">
        <v>0</v>
      </c>
      <c r="B1" s="82"/>
      <c r="C1" s="82"/>
      <c r="D1" s="82"/>
      <c r="E1" s="82"/>
      <c r="F1" s="82"/>
      <c r="G1" s="82"/>
      <c r="H1" s="82"/>
      <c r="I1" s="82"/>
      <c r="J1" s="82"/>
      <c r="K1" s="82"/>
      <c r="L1" s="82"/>
      <c r="M1" s="82"/>
      <c r="N1" s="82"/>
      <c r="O1" s="82"/>
    </row>
    <row r="2" spans="1:15" ht="30" customHeight="1">
      <c r="A2" s="83" t="s">
        <v>2</v>
      </c>
      <c r="B2" s="83"/>
      <c r="C2" s="83"/>
      <c r="D2" s="83"/>
      <c r="E2" s="83"/>
      <c r="F2" s="83"/>
      <c r="G2" s="83"/>
      <c r="H2" s="83"/>
      <c r="I2" s="83"/>
      <c r="J2" s="83"/>
      <c r="K2" s="83"/>
      <c r="L2" s="83"/>
      <c r="M2" s="83"/>
      <c r="N2" s="83"/>
      <c r="O2" s="83"/>
    </row>
    <row r="3" spans="1:15" ht="30" customHeight="1">
      <c r="A3" s="85" t="s">
        <v>1</v>
      </c>
      <c r="B3" s="85"/>
      <c r="C3" s="85"/>
      <c r="D3" s="85"/>
      <c r="E3" s="85"/>
      <c r="F3" s="85"/>
      <c r="G3" s="85"/>
      <c r="H3" s="85"/>
      <c r="I3" s="85"/>
      <c r="J3" s="85"/>
      <c r="K3" s="85"/>
      <c r="L3" s="85"/>
      <c r="M3" s="85"/>
      <c r="N3" s="85"/>
      <c r="O3" s="85"/>
    </row>
    <row r="4" ht="30" customHeight="1"/>
    <row r="5" spans="1:15" ht="30" customHeight="1">
      <c r="A5" s="110">
        <f ca="1">TODAY()</f>
        <v>44231</v>
      </c>
      <c r="B5" s="110"/>
      <c r="C5" s="110"/>
      <c r="D5" s="110"/>
      <c r="E5" s="110"/>
      <c r="F5" s="110"/>
      <c r="G5" s="110"/>
      <c r="H5" s="110"/>
      <c r="I5" s="110"/>
      <c r="J5" s="110"/>
      <c r="K5" s="110"/>
      <c r="L5" s="110"/>
      <c r="M5" s="110"/>
      <c r="N5" s="110"/>
      <c r="O5" s="110"/>
    </row>
    <row r="6" ht="30" customHeight="1"/>
    <row r="7" spans="1:15" ht="30" customHeight="1">
      <c r="A7" s="82" t="s">
        <v>3</v>
      </c>
      <c r="B7" s="82"/>
      <c r="C7" s="82"/>
      <c r="D7" s="82"/>
      <c r="E7" s="82"/>
      <c r="F7" s="82"/>
      <c r="G7" s="82"/>
      <c r="H7" s="82"/>
      <c r="I7" s="82"/>
      <c r="J7" s="82"/>
      <c r="K7" s="82"/>
      <c r="L7" s="82"/>
      <c r="M7" s="82"/>
      <c r="N7" s="82"/>
      <c r="O7" s="82"/>
    </row>
    <row r="8" spans="1:15" ht="30" customHeight="1">
      <c r="A8" s="111" t="s">
        <v>87</v>
      </c>
      <c r="B8" s="111"/>
      <c r="C8" s="111"/>
      <c r="D8" s="111"/>
      <c r="E8" s="111"/>
      <c r="F8" s="111"/>
      <c r="G8" s="111"/>
      <c r="H8" s="111"/>
      <c r="I8" s="111"/>
      <c r="J8" s="111"/>
      <c r="K8" s="111"/>
      <c r="L8" s="111"/>
      <c r="M8" s="111"/>
      <c r="N8" s="111"/>
      <c r="O8" s="111"/>
    </row>
    <row r="9" ht="30" customHeight="1"/>
    <row r="10" spans="5:15" ht="30" customHeight="1">
      <c r="E10" s="85" t="s">
        <v>14</v>
      </c>
      <c r="F10" s="85"/>
      <c r="G10" s="85"/>
      <c r="H10" s="86" t="str">
        <f>'入力シート'!N7</f>
        <v>香取郡東庄町笹川ろ１番地</v>
      </c>
      <c r="I10" s="86"/>
      <c r="J10" s="86"/>
      <c r="K10" s="86"/>
      <c r="L10" s="86"/>
      <c r="M10" s="86"/>
      <c r="N10" s="86"/>
      <c r="O10" s="87"/>
    </row>
    <row r="11" spans="5:15" ht="30" customHeight="1">
      <c r="E11" s="85" t="s">
        <v>5</v>
      </c>
      <c r="F11" s="85"/>
      <c r="G11" s="85"/>
      <c r="H11" s="86" t="str">
        <f>'入力シート'!N8</f>
        <v>株式会社東総広域</v>
      </c>
      <c r="I11" s="86"/>
      <c r="J11" s="86"/>
      <c r="K11" s="86"/>
      <c r="L11" s="86"/>
      <c r="M11" s="86"/>
      <c r="N11" s="86"/>
      <c r="O11" s="87"/>
    </row>
    <row r="12" spans="5:15" ht="30" customHeight="1">
      <c r="E12" s="88" t="s">
        <v>6</v>
      </c>
      <c r="F12" s="85"/>
      <c r="G12" s="85"/>
      <c r="H12" s="89" t="str">
        <f>"　"&amp;'入力シート'!N9</f>
        <v>　代表取締役　東　総　太　郎</v>
      </c>
      <c r="I12" s="89"/>
      <c r="J12" s="89"/>
      <c r="K12" s="89"/>
      <c r="L12" s="89"/>
      <c r="M12" s="89"/>
      <c r="N12" s="90"/>
      <c r="O12" s="5" t="s">
        <v>7</v>
      </c>
    </row>
    <row r="13" ht="30" customHeight="1"/>
    <row r="14" spans="1:15" ht="19.5" customHeight="1">
      <c r="A14" s="91" t="s">
        <v>88</v>
      </c>
      <c r="B14" s="91"/>
      <c r="C14" s="91"/>
      <c r="D14" s="91"/>
      <c r="E14" s="91"/>
      <c r="F14" s="91"/>
      <c r="G14" s="91"/>
      <c r="H14" s="91"/>
      <c r="I14" s="91"/>
      <c r="J14" s="91"/>
      <c r="K14" s="91"/>
      <c r="L14" s="91"/>
      <c r="M14" s="91"/>
      <c r="N14" s="91"/>
      <c r="O14" s="91"/>
    </row>
    <row r="15" spans="1:15" ht="19.5" customHeight="1">
      <c r="A15" s="91"/>
      <c r="B15" s="91"/>
      <c r="C15" s="91"/>
      <c r="D15" s="91"/>
      <c r="E15" s="91"/>
      <c r="F15" s="91"/>
      <c r="G15" s="91"/>
      <c r="H15" s="91"/>
      <c r="I15" s="91"/>
      <c r="J15" s="91"/>
      <c r="K15" s="91"/>
      <c r="L15" s="91"/>
      <c r="M15" s="91"/>
      <c r="N15" s="91"/>
      <c r="O15" s="91"/>
    </row>
    <row r="16" spans="1:15" ht="39.75" customHeight="1">
      <c r="A16" s="85" t="s">
        <v>8</v>
      </c>
      <c r="B16" s="85"/>
      <c r="C16" s="85"/>
      <c r="D16" s="85"/>
      <c r="E16" s="85"/>
      <c r="F16" s="85"/>
      <c r="G16" s="85"/>
      <c r="H16" s="85"/>
      <c r="I16" s="85"/>
      <c r="J16" s="85"/>
      <c r="K16" s="85"/>
      <c r="L16" s="85"/>
      <c r="M16" s="85"/>
      <c r="N16" s="85"/>
      <c r="O16" s="85"/>
    </row>
    <row r="17" spans="1:15" ht="39.75" customHeight="1">
      <c r="A17" s="64" t="str">
        <f>'入力シート'!F12</f>
        <v>件名</v>
      </c>
      <c r="B17" s="65"/>
      <c r="C17" s="66"/>
      <c r="D17" s="67" t="str">
        <f>'入力シート'!N12</f>
        <v>水道用次亜塩素酸ナトリウムの購入</v>
      </c>
      <c r="E17" s="68"/>
      <c r="F17" s="68"/>
      <c r="G17" s="68"/>
      <c r="H17" s="68"/>
      <c r="I17" s="68"/>
      <c r="J17" s="68"/>
      <c r="K17" s="68"/>
      <c r="L17" s="68"/>
      <c r="M17" s="68"/>
      <c r="N17" s="68"/>
      <c r="O17" s="69"/>
    </row>
    <row r="18" spans="1:15" ht="39.75" customHeight="1">
      <c r="A18" s="64" t="str">
        <f>'入力シート'!F13</f>
        <v>納入場所</v>
      </c>
      <c r="B18" s="65"/>
      <c r="C18" s="66"/>
      <c r="D18" s="67" t="str">
        <f>'入力シート'!N13</f>
        <v>香取郡東庄町笹川ろ１番地</v>
      </c>
      <c r="E18" s="68"/>
      <c r="F18" s="68"/>
      <c r="G18" s="68"/>
      <c r="H18" s="68"/>
      <c r="I18" s="68"/>
      <c r="J18" s="68"/>
      <c r="K18" s="68"/>
      <c r="L18" s="68"/>
      <c r="M18" s="68"/>
      <c r="N18" s="68"/>
      <c r="O18" s="69"/>
    </row>
    <row r="19" spans="1:15" ht="39.75" customHeight="1" hidden="1">
      <c r="A19" s="64"/>
      <c r="B19" s="65"/>
      <c r="C19" s="66"/>
      <c r="D19" s="70">
        <f>'入力シート'!N19</f>
        <v>60.55</v>
      </c>
      <c r="E19" s="71"/>
      <c r="F19" s="71"/>
      <c r="G19" s="71"/>
      <c r="H19" s="71"/>
      <c r="I19" s="71"/>
      <c r="J19" s="71"/>
      <c r="K19" s="71"/>
      <c r="L19" s="71"/>
      <c r="M19" s="71"/>
      <c r="N19" s="71"/>
      <c r="O19" s="72"/>
    </row>
    <row r="20" spans="1:15" ht="39.75" customHeight="1">
      <c r="A20" s="64" t="s">
        <v>9</v>
      </c>
      <c r="B20" s="65"/>
      <c r="C20" s="66"/>
      <c r="D20" s="4">
        <f>IF(LEN(INT($D$19))=9,"\",IF($D$19/1000000000&lt;1,"",RIGHT(INT($D$19/1000000000),1)))</f>
      </c>
      <c r="E20" s="1">
        <f>IF(LEN(INT($D$19))=8,"\",IF($D$19/100000000&lt;1,"",RIGHT(INT($D$19/100000000),1)))</f>
      </c>
      <c r="F20" s="2">
        <f>IF(LEN(INT($D$19))=7,"\",IF($D$19/10000000&lt;1,"",RIGHT(INT($D$19/10000000),1)))</f>
      </c>
      <c r="G20" s="3">
        <f>IF(LEN(INT($D$19))=6,"\",IF($D$19/1000000&lt;1,"",RIGHT(INT($D$19/1000000),1)))</f>
      </c>
      <c r="H20" s="1">
        <f>IF(LEN(INT($D$19))=5,"\",IF($D$19/100000&lt;1,"",RIGHT(INT($D$19/100000),1)))</f>
      </c>
      <c r="I20" s="2">
        <f>IF(LEN(INT($D$19))=4,"\",IF($D$19/10000&lt;1,"",RIGHT(INT($D$19/10000),1)))</f>
      </c>
      <c r="J20" s="3">
        <f>IF(LEN(INT($D$19))=3,"\",IF($D$19/1000&lt;1,"",RIGHT(INT($D$19/1000),1)))</f>
      </c>
      <c r="K20" s="1" t="str">
        <f>IF(LEN(INT($D$19))=2,"\",IF($D$19/100&lt;1,"",RIGHT(INT($D$19/100),1)))</f>
        <v>\</v>
      </c>
      <c r="L20" s="2" t="str">
        <f>IF($D$19=0,"",IF(LEN(INT($D$19))=1,"\",IF($D$19/10&lt;1,"",RIGHT(INT($D$19/10),1))))</f>
        <v>6</v>
      </c>
      <c r="M20" s="3" t="str">
        <f>IF($D$19=0,"",IF(LEN(INT($D$19))=0,"\",IF($D$19/1&lt;1,0,RIGHT(INT($D$19/1),1))))</f>
        <v>0</v>
      </c>
      <c r="N20" s="108">
        <f>IF(MOD($D$19,1)&lt;&gt;0,MOD($D$19,1),"")</f>
        <v>0.5499999999999972</v>
      </c>
      <c r="O20" s="109"/>
    </row>
    <row r="21" ht="30" customHeight="1">
      <c r="O21" s="6" t="s">
        <v>10</v>
      </c>
    </row>
    <row r="22" s="26" customFormat="1" ht="15" customHeight="1">
      <c r="O22" s="6"/>
    </row>
    <row r="23" spans="4:15" s="26" customFormat="1" ht="15" customHeight="1" hidden="1">
      <c r="D23" s="93"/>
      <c r="E23" s="94"/>
      <c r="F23" s="93">
        <f>'入力シート'!N22</f>
        <v>0</v>
      </c>
      <c r="G23" s="95"/>
      <c r="H23" s="95"/>
      <c r="I23" s="95"/>
      <c r="J23" s="95"/>
      <c r="K23" s="94"/>
      <c r="O23" s="6"/>
    </row>
    <row r="24" spans="4:15" s="26" customFormat="1" ht="30" customHeight="1">
      <c r="D24" s="93" t="s">
        <v>89</v>
      </c>
      <c r="E24" s="94"/>
      <c r="F24" s="98" t="str">
        <f>IF(LEN(INT($F$23))=2,"0",IF($F$23/100&lt;1,"0",RIGHT(INT($F$23/100),1)))</f>
        <v>0</v>
      </c>
      <c r="G24" s="99"/>
      <c r="H24" s="102" t="str">
        <f>IF($F$23=0,"0",IF(LEN(INT($F$23))=1,"0",IF($F$23/10&lt;1,"",RIGHT(INT($F$23/10),1))))</f>
        <v>0</v>
      </c>
      <c r="I24" s="103"/>
      <c r="J24" s="99" t="str">
        <f>IF($F$23=0,"0",IF(LEN(INT($F$23))=0,"0",IF($F$23/1&lt;1,0,RIGHT(INT($F$23/1),1))))</f>
        <v>0</v>
      </c>
      <c r="K24" s="106"/>
      <c r="O24" s="6"/>
    </row>
    <row r="25" spans="4:15" s="26" customFormat="1" ht="30" customHeight="1">
      <c r="D25" s="96"/>
      <c r="E25" s="97"/>
      <c r="F25" s="100"/>
      <c r="G25" s="101"/>
      <c r="H25" s="104"/>
      <c r="I25" s="105"/>
      <c r="J25" s="101"/>
      <c r="K25" s="107"/>
      <c r="O25" s="6"/>
    </row>
    <row r="26" s="26" customFormat="1" ht="12.75" customHeight="1"/>
    <row r="27" s="26" customFormat="1" ht="12.75" customHeight="1">
      <c r="A27" s="7" t="s">
        <v>11</v>
      </c>
    </row>
    <row r="28" s="26" customFormat="1" ht="12.75" customHeight="1">
      <c r="A28" s="7" t="s">
        <v>92</v>
      </c>
    </row>
    <row r="29" s="26" customFormat="1" ht="12.75" customHeight="1">
      <c r="A29" s="7" t="s">
        <v>12</v>
      </c>
    </row>
    <row r="30" s="26" customFormat="1" ht="12.75" customHeight="1">
      <c r="A30" s="7" t="s">
        <v>13</v>
      </c>
    </row>
    <row r="31" spans="1:16" s="26" customFormat="1" ht="12.75" customHeight="1">
      <c r="A31" s="92" t="s">
        <v>90</v>
      </c>
      <c r="B31" s="47"/>
      <c r="C31" s="47"/>
      <c r="D31" s="47"/>
      <c r="E31" s="47"/>
      <c r="F31" s="47"/>
      <c r="G31" s="47"/>
      <c r="H31" s="47"/>
      <c r="I31" s="47"/>
      <c r="J31" s="47"/>
      <c r="K31" s="47"/>
      <c r="L31" s="47"/>
      <c r="M31" s="47"/>
      <c r="N31" s="47"/>
      <c r="O31" s="47"/>
      <c r="P31" s="47"/>
    </row>
    <row r="32" spans="1:16" s="26" customFormat="1" ht="12.75" customHeight="1">
      <c r="A32" s="92" t="s">
        <v>91</v>
      </c>
      <c r="B32" s="47"/>
      <c r="C32" s="47"/>
      <c r="D32" s="47"/>
      <c r="E32" s="47"/>
      <c r="F32" s="47"/>
      <c r="G32" s="47"/>
      <c r="H32" s="47"/>
      <c r="I32" s="47"/>
      <c r="J32" s="47"/>
      <c r="K32" s="47"/>
      <c r="L32" s="47"/>
      <c r="M32" s="47"/>
      <c r="N32" s="47"/>
      <c r="O32" s="47"/>
      <c r="P32" s="47"/>
    </row>
    <row r="33" spans="1:16" s="26" customFormat="1" ht="19.5" customHeight="1">
      <c r="A33" s="161" t="s">
        <v>93</v>
      </c>
      <c r="B33" s="162"/>
      <c r="C33" s="162"/>
      <c r="D33" s="162"/>
      <c r="E33" s="162"/>
      <c r="F33" s="162"/>
      <c r="G33" s="162"/>
      <c r="H33" s="162"/>
      <c r="I33" s="162"/>
      <c r="J33" s="162"/>
      <c r="K33" s="162"/>
      <c r="L33" s="162"/>
      <c r="M33" s="162"/>
      <c r="N33" s="162"/>
      <c r="O33" s="162"/>
      <c r="P33" s="162"/>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sheetData>
  <sheetProtection sheet="1"/>
  <mergeCells count="31">
    <mergeCell ref="A8:O8"/>
    <mergeCell ref="A14:O15"/>
    <mergeCell ref="A7:O7"/>
    <mergeCell ref="A1:O1"/>
    <mergeCell ref="A16:O16"/>
    <mergeCell ref="D17:O17"/>
    <mergeCell ref="D18:O18"/>
    <mergeCell ref="A17:C17"/>
    <mergeCell ref="A18:C18"/>
    <mergeCell ref="H10:O10"/>
    <mergeCell ref="H11:O11"/>
    <mergeCell ref="H12:N12"/>
    <mergeCell ref="A19:C19"/>
    <mergeCell ref="A20:C20"/>
    <mergeCell ref="N20:O20"/>
    <mergeCell ref="D19:O19"/>
    <mergeCell ref="A2:O2"/>
    <mergeCell ref="A3:O3"/>
    <mergeCell ref="A5:O5"/>
    <mergeCell ref="E10:G10"/>
    <mergeCell ref="E11:G11"/>
    <mergeCell ref="E12:G12"/>
    <mergeCell ref="A31:P31"/>
    <mergeCell ref="A32:P32"/>
    <mergeCell ref="A33:P33"/>
    <mergeCell ref="D23:E23"/>
    <mergeCell ref="F23:K23"/>
    <mergeCell ref="D24:E25"/>
    <mergeCell ref="F24:G25"/>
    <mergeCell ref="H24:I25"/>
    <mergeCell ref="J24:K25"/>
  </mergeCells>
  <printOptions horizontalCentered="1"/>
  <pageMargins left="0.9055118110236221" right="0.58" top="0.53" bottom="0.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P34"/>
  <sheetViews>
    <sheetView tabSelected="1" zoomScale="80" zoomScaleNormal="80" zoomScalePageLayoutView="0" workbookViewId="0" topLeftCell="A1">
      <selection activeCell="O37" sqref="O37"/>
    </sheetView>
  </sheetViews>
  <sheetFormatPr defaultColWidth="9" defaultRowHeight="14.25"/>
  <cols>
    <col min="1" max="3" width="6.69921875" style="5" customWidth="1"/>
    <col min="4" max="13" width="5.69921875" style="5" customWidth="1"/>
    <col min="14" max="15" width="3.69921875" style="5" customWidth="1"/>
    <col min="16" max="74" width="5.69921875" style="5" customWidth="1"/>
    <col min="75" max="16384" width="9" style="5" customWidth="1"/>
  </cols>
  <sheetData>
    <row r="1" spans="1:15" ht="30" customHeight="1">
      <c r="A1" s="82" t="s">
        <v>0</v>
      </c>
      <c r="B1" s="82"/>
      <c r="C1" s="82"/>
      <c r="D1" s="82"/>
      <c r="E1" s="82"/>
      <c r="F1" s="82"/>
      <c r="G1" s="82"/>
      <c r="H1" s="82"/>
      <c r="I1" s="82"/>
      <c r="J1" s="82"/>
      <c r="K1" s="82"/>
      <c r="L1" s="82"/>
      <c r="M1" s="82"/>
      <c r="N1" s="82"/>
      <c r="O1" s="82"/>
    </row>
    <row r="2" spans="1:15" ht="30" customHeight="1">
      <c r="A2" s="83" t="s">
        <v>2</v>
      </c>
      <c r="B2" s="83"/>
      <c r="C2" s="83"/>
      <c r="D2" s="83"/>
      <c r="E2" s="83"/>
      <c r="F2" s="83"/>
      <c r="G2" s="83"/>
      <c r="H2" s="83"/>
      <c r="I2" s="83"/>
      <c r="J2" s="83"/>
      <c r="K2" s="83"/>
      <c r="L2" s="83"/>
      <c r="M2" s="83"/>
      <c r="N2" s="83"/>
      <c r="O2" s="83"/>
    </row>
    <row r="3" spans="1:15" ht="30" customHeight="1">
      <c r="A3" s="85" t="s">
        <v>27</v>
      </c>
      <c r="B3" s="85"/>
      <c r="C3" s="85"/>
      <c r="D3" s="85"/>
      <c r="E3" s="85"/>
      <c r="F3" s="85"/>
      <c r="G3" s="85"/>
      <c r="H3" s="85"/>
      <c r="I3" s="85"/>
      <c r="J3" s="85"/>
      <c r="K3" s="85"/>
      <c r="L3" s="85"/>
      <c r="M3" s="85"/>
      <c r="N3" s="85"/>
      <c r="O3" s="85"/>
    </row>
    <row r="4" ht="30" customHeight="1"/>
    <row r="5" spans="1:15" ht="30" customHeight="1">
      <c r="A5" s="110">
        <f>'入力シート'!N14</f>
        <v>44228</v>
      </c>
      <c r="B5" s="110"/>
      <c r="C5" s="110"/>
      <c r="D5" s="110"/>
      <c r="E5" s="110"/>
      <c r="F5" s="110"/>
      <c r="G5" s="110"/>
      <c r="H5" s="110"/>
      <c r="I5" s="110"/>
      <c r="J5" s="110"/>
      <c r="K5" s="110"/>
      <c r="L5" s="110"/>
      <c r="M5" s="110"/>
      <c r="N5" s="110"/>
      <c r="O5" s="110"/>
    </row>
    <row r="6" ht="30" customHeight="1"/>
    <row r="7" spans="1:15" ht="30" customHeight="1">
      <c r="A7" s="82" t="str">
        <f>'初度入札書'!A7</f>
        <v>　東総広域水道企業団</v>
      </c>
      <c r="B7" s="82"/>
      <c r="C7" s="82"/>
      <c r="D7" s="82"/>
      <c r="E7" s="82"/>
      <c r="F7" s="82"/>
      <c r="G7" s="82"/>
      <c r="H7" s="82"/>
      <c r="I7" s="82"/>
      <c r="J7" s="82"/>
      <c r="K7" s="82"/>
      <c r="L7" s="82"/>
      <c r="M7" s="82"/>
      <c r="N7" s="82"/>
      <c r="O7" s="82"/>
    </row>
    <row r="8" spans="1:15" ht="30" customHeight="1">
      <c r="A8" s="82" t="str">
        <f>'初度入札書'!A8</f>
        <v>　　企業長　越　川　信　一　　様</v>
      </c>
      <c r="B8" s="82"/>
      <c r="C8" s="82"/>
      <c r="D8" s="82"/>
      <c r="E8" s="82"/>
      <c r="F8" s="82"/>
      <c r="G8" s="82"/>
      <c r="H8" s="82"/>
      <c r="I8" s="82"/>
      <c r="J8" s="82"/>
      <c r="K8" s="82"/>
      <c r="L8" s="82"/>
      <c r="M8" s="82"/>
      <c r="N8" s="82"/>
      <c r="O8" s="82"/>
    </row>
    <row r="9" ht="30" customHeight="1"/>
    <row r="10" spans="5:15" ht="30" customHeight="1">
      <c r="E10" s="85" t="str">
        <f>'初度入札書'!E10</f>
        <v>住　　　　所</v>
      </c>
      <c r="F10" s="85"/>
      <c r="G10" s="85"/>
      <c r="H10" s="86" t="str">
        <f>'入力シート'!N7</f>
        <v>香取郡東庄町笹川ろ１番地</v>
      </c>
      <c r="I10" s="86"/>
      <c r="J10" s="86"/>
      <c r="K10" s="86"/>
      <c r="L10" s="86"/>
      <c r="M10" s="86"/>
      <c r="N10" s="86"/>
      <c r="O10" s="87"/>
    </row>
    <row r="11" spans="5:15" ht="30" customHeight="1">
      <c r="E11" s="85" t="str">
        <f>'初度入札書'!E11</f>
        <v>商号又は名称</v>
      </c>
      <c r="F11" s="85"/>
      <c r="G11" s="85"/>
      <c r="H11" s="86" t="str">
        <f>'入力シート'!N8</f>
        <v>株式会社東総広域</v>
      </c>
      <c r="I11" s="86"/>
      <c r="J11" s="86"/>
      <c r="K11" s="86"/>
      <c r="L11" s="86"/>
      <c r="M11" s="86"/>
      <c r="N11" s="86"/>
      <c r="O11" s="87"/>
    </row>
    <row r="12" spans="5:15" ht="30" customHeight="1">
      <c r="E12" s="88" t="str">
        <f>'初度入札書'!E12</f>
        <v>代表者職氏名</v>
      </c>
      <c r="F12" s="85"/>
      <c r="G12" s="85"/>
      <c r="H12" s="89" t="str">
        <f>"　"&amp;'入力シート'!N9</f>
        <v>　代表取締役　東　総　太　郎</v>
      </c>
      <c r="I12" s="89"/>
      <c r="J12" s="89"/>
      <c r="K12" s="89"/>
      <c r="L12" s="89"/>
      <c r="M12" s="89"/>
      <c r="N12" s="90"/>
      <c r="O12" s="5" t="s">
        <v>7</v>
      </c>
    </row>
    <row r="13" spans="5:15" ht="30" customHeight="1">
      <c r="E13" s="85" t="s">
        <v>28</v>
      </c>
      <c r="F13" s="85"/>
      <c r="G13" s="85"/>
      <c r="H13" s="89" t="str">
        <f>"　"&amp;'入力シート'!N10</f>
        <v>　東　総　次　郎</v>
      </c>
      <c r="I13" s="89"/>
      <c r="J13" s="89"/>
      <c r="K13" s="89"/>
      <c r="L13" s="89"/>
      <c r="M13" s="89"/>
      <c r="N13" s="90"/>
      <c r="O13" s="5" t="s">
        <v>7</v>
      </c>
    </row>
    <row r="14" ht="30" customHeight="1"/>
    <row r="15" spans="1:15" ht="19.5" customHeight="1">
      <c r="A15" s="91" t="s">
        <v>88</v>
      </c>
      <c r="B15" s="91"/>
      <c r="C15" s="91"/>
      <c r="D15" s="91"/>
      <c r="E15" s="91"/>
      <c r="F15" s="91"/>
      <c r="G15" s="91"/>
      <c r="H15" s="91"/>
      <c r="I15" s="91"/>
      <c r="J15" s="91"/>
      <c r="K15" s="91"/>
      <c r="L15" s="91"/>
      <c r="M15" s="91"/>
      <c r="N15" s="91"/>
      <c r="O15" s="91"/>
    </row>
    <row r="16" spans="1:15" ht="19.5" customHeight="1">
      <c r="A16" s="91"/>
      <c r="B16" s="91"/>
      <c r="C16" s="91"/>
      <c r="D16" s="91"/>
      <c r="E16" s="91"/>
      <c r="F16" s="91"/>
      <c r="G16" s="91"/>
      <c r="H16" s="91"/>
      <c r="I16" s="91"/>
      <c r="J16" s="91"/>
      <c r="K16" s="91"/>
      <c r="L16" s="91"/>
      <c r="M16" s="91"/>
      <c r="N16" s="91"/>
      <c r="O16" s="91"/>
    </row>
    <row r="17" spans="1:15" ht="39.75" customHeight="1">
      <c r="A17" s="85" t="s">
        <v>8</v>
      </c>
      <c r="B17" s="85"/>
      <c r="C17" s="85"/>
      <c r="D17" s="85"/>
      <c r="E17" s="85"/>
      <c r="F17" s="85"/>
      <c r="G17" s="85"/>
      <c r="H17" s="85"/>
      <c r="I17" s="85"/>
      <c r="J17" s="85"/>
      <c r="K17" s="85"/>
      <c r="L17" s="85"/>
      <c r="M17" s="85"/>
      <c r="N17" s="85"/>
      <c r="O17" s="85"/>
    </row>
    <row r="18" spans="1:15" ht="39.75" customHeight="1">
      <c r="A18" s="64" t="str">
        <f>'初度入札書'!A17</f>
        <v>件名</v>
      </c>
      <c r="B18" s="65"/>
      <c r="C18" s="66"/>
      <c r="D18" s="67" t="str">
        <f>'入力シート'!N12</f>
        <v>水道用次亜塩素酸ナトリウムの購入</v>
      </c>
      <c r="E18" s="68"/>
      <c r="F18" s="68"/>
      <c r="G18" s="68"/>
      <c r="H18" s="68"/>
      <c r="I18" s="68"/>
      <c r="J18" s="68"/>
      <c r="K18" s="68"/>
      <c r="L18" s="68"/>
      <c r="M18" s="68"/>
      <c r="N18" s="68"/>
      <c r="O18" s="69"/>
    </row>
    <row r="19" spans="1:15" ht="39.75" customHeight="1">
      <c r="A19" s="64" t="str">
        <f>'初度入札書'!A18</f>
        <v>納入場所</v>
      </c>
      <c r="B19" s="65"/>
      <c r="C19" s="66"/>
      <c r="D19" s="67" t="str">
        <f>'入力シート'!N13</f>
        <v>香取郡東庄町笹川ろ１番地</v>
      </c>
      <c r="E19" s="68"/>
      <c r="F19" s="68"/>
      <c r="G19" s="68"/>
      <c r="H19" s="68"/>
      <c r="I19" s="68"/>
      <c r="J19" s="68"/>
      <c r="K19" s="68"/>
      <c r="L19" s="68"/>
      <c r="M19" s="68"/>
      <c r="N19" s="68"/>
      <c r="O19" s="69"/>
    </row>
    <row r="20" spans="1:15" ht="39.75" customHeight="1" hidden="1">
      <c r="A20" s="64"/>
      <c r="B20" s="65"/>
      <c r="C20" s="66"/>
      <c r="D20" s="70">
        <f>'入力シート'!N20</f>
        <v>55.55</v>
      </c>
      <c r="E20" s="71"/>
      <c r="F20" s="71"/>
      <c r="G20" s="71"/>
      <c r="H20" s="71"/>
      <c r="I20" s="71"/>
      <c r="J20" s="71"/>
      <c r="K20" s="71"/>
      <c r="L20" s="71"/>
      <c r="M20" s="71"/>
      <c r="N20" s="71"/>
      <c r="O20" s="72"/>
    </row>
    <row r="21" spans="1:15" ht="39.75" customHeight="1">
      <c r="A21" s="64" t="str">
        <f>'初度入札書'!A20</f>
        <v>入札金額</v>
      </c>
      <c r="B21" s="65"/>
      <c r="C21" s="66"/>
      <c r="D21" s="4">
        <f>IF(LEN(INT($D$20))=9,"\",IF($D$20/1000000000&lt;1,"",RIGHT(INT($D$20/1000000000),1)))</f>
      </c>
      <c r="E21" s="1">
        <f>IF(LEN(INT($D$20))=8,"\",IF($D$20/100000000&lt;1,"",RIGHT(INT($D$20/100000000),1)))</f>
      </c>
      <c r="F21" s="2">
        <f>IF(LEN(INT($D$20))=7,"\",IF($D$20/10000000&lt;1,"",RIGHT(INT($D$20/10000000),1)))</f>
      </c>
      <c r="G21" s="3">
        <f>IF(LEN(INT($D$20))=6,"\",IF($D$20/1000000&lt;1,"",RIGHT(INT($D$20/1000000),1)))</f>
      </c>
      <c r="H21" s="1">
        <f>IF(LEN(INT($D$20))=5,"\",IF($D$20/100000&lt;1,"",RIGHT(INT($D$20/100000),1)))</f>
      </c>
      <c r="I21" s="2">
        <f>IF(LEN(INT($D$20))=4,"\",IF($D$20/10000&lt;1,"",RIGHT(INT($D$20/10000),1)))</f>
      </c>
      <c r="J21" s="3">
        <f>IF(LEN(INT($D$20))=3,"\",IF($D$20/1000&lt;1,"",RIGHT(INT($D$20/1000),1)))</f>
      </c>
      <c r="K21" s="1" t="str">
        <f>IF(LEN(INT($D$20))=2,"\",IF($D$20/100&lt;1,"",RIGHT(INT($D$20/100),1)))</f>
        <v>\</v>
      </c>
      <c r="L21" s="2" t="str">
        <f>IF($D$20=0,"",IF(LEN(INT($D$20))=1,"\",IF($D$20/10&lt;1,"",RIGHT(INT($D$20/10),1))))</f>
        <v>5</v>
      </c>
      <c r="M21" s="3" t="str">
        <f>IF($D$20=0,"",IF(LEN(INT($D$20))=0,"\",IF($D$20/1&lt;1,0,RIGHT(INT($D$20/1),1))))</f>
        <v>5</v>
      </c>
      <c r="N21" s="108">
        <f>IF(MOD($D$20,1)&lt;&gt;0,MOD($D$20,1),"")</f>
        <v>0.5499999999999972</v>
      </c>
      <c r="O21" s="109"/>
    </row>
    <row r="22" ht="30" customHeight="1">
      <c r="O22" s="6" t="s">
        <v>10</v>
      </c>
    </row>
    <row r="23" s="26" customFormat="1" ht="15" customHeight="1">
      <c r="O23" s="6"/>
    </row>
    <row r="24" spans="4:15" s="26" customFormat="1" ht="15" customHeight="1" hidden="1">
      <c r="D24" s="93"/>
      <c r="E24" s="94"/>
      <c r="F24" s="93">
        <f>'入力シート'!N23</f>
        <v>999</v>
      </c>
      <c r="G24" s="95"/>
      <c r="H24" s="95"/>
      <c r="I24" s="95"/>
      <c r="J24" s="95"/>
      <c r="K24" s="94"/>
      <c r="O24" s="6"/>
    </row>
    <row r="25" spans="4:15" s="26" customFormat="1" ht="30" customHeight="1">
      <c r="D25" s="93" t="s">
        <v>89</v>
      </c>
      <c r="E25" s="94"/>
      <c r="F25" s="98" t="str">
        <f>IF(LEN(INT($F$24))=2,"0",IF($F$24/100&lt;1,"0",RIGHT(INT($F$24/100),1)))</f>
        <v>9</v>
      </c>
      <c r="G25" s="99"/>
      <c r="H25" s="102" t="str">
        <f>IF($F$24=0,"0",IF(LEN(INT($F$24))=1,"0",IF($F$24/10&lt;1,"",RIGHT(INT($F$24/10),1))))</f>
        <v>9</v>
      </c>
      <c r="I25" s="103"/>
      <c r="J25" s="99" t="str">
        <f>IF($F$24=0,"0",IF(LEN(INT($F$24))=0,"0",IF($F$24/1&lt;1,0,RIGHT(INT($F$24/1),1))))</f>
        <v>9</v>
      </c>
      <c r="K25" s="106"/>
      <c r="O25" s="6"/>
    </row>
    <row r="26" spans="4:15" s="26" customFormat="1" ht="30" customHeight="1">
      <c r="D26" s="96"/>
      <c r="E26" s="97"/>
      <c r="F26" s="100"/>
      <c r="G26" s="101"/>
      <c r="H26" s="104"/>
      <c r="I26" s="105"/>
      <c r="J26" s="101"/>
      <c r="K26" s="107"/>
      <c r="O26" s="6"/>
    </row>
    <row r="27" s="26" customFormat="1" ht="12.75" customHeight="1"/>
    <row r="28" s="26" customFormat="1" ht="12.75" customHeight="1">
      <c r="A28" s="7" t="s">
        <v>11</v>
      </c>
    </row>
    <row r="29" s="26" customFormat="1" ht="12.75" customHeight="1">
      <c r="A29" s="7" t="s">
        <v>92</v>
      </c>
    </row>
    <row r="30" s="26" customFormat="1" ht="12.75" customHeight="1">
      <c r="A30" s="7" t="s">
        <v>12</v>
      </c>
    </row>
    <row r="31" s="26" customFormat="1" ht="12.75" customHeight="1">
      <c r="A31" s="7" t="s">
        <v>13</v>
      </c>
    </row>
    <row r="32" spans="1:16" s="26" customFormat="1" ht="12.75" customHeight="1">
      <c r="A32" s="92" t="s">
        <v>90</v>
      </c>
      <c r="B32" s="47"/>
      <c r="C32" s="47"/>
      <c r="D32" s="47"/>
      <c r="E32" s="47"/>
      <c r="F32" s="47"/>
      <c r="G32" s="47"/>
      <c r="H32" s="47"/>
      <c r="I32" s="47"/>
      <c r="J32" s="47"/>
      <c r="K32" s="47"/>
      <c r="L32" s="47"/>
      <c r="M32" s="47"/>
      <c r="N32" s="47"/>
      <c r="O32" s="47"/>
      <c r="P32" s="47"/>
    </row>
    <row r="33" spans="1:16" s="26" customFormat="1" ht="12.75" customHeight="1">
      <c r="A33" s="92" t="s">
        <v>91</v>
      </c>
      <c r="B33" s="47"/>
      <c r="C33" s="47"/>
      <c r="D33" s="47"/>
      <c r="E33" s="47"/>
      <c r="F33" s="47"/>
      <c r="G33" s="47"/>
      <c r="H33" s="47"/>
      <c r="I33" s="47"/>
      <c r="J33" s="47"/>
      <c r="K33" s="47"/>
      <c r="L33" s="47"/>
      <c r="M33" s="47"/>
      <c r="N33" s="47"/>
      <c r="O33" s="47"/>
      <c r="P33" s="47"/>
    </row>
    <row r="34" spans="1:16" s="26" customFormat="1" ht="19.5" customHeight="1">
      <c r="A34" s="161" t="s">
        <v>93</v>
      </c>
      <c r="B34" s="162"/>
      <c r="C34" s="162"/>
      <c r="D34" s="162"/>
      <c r="E34" s="162"/>
      <c r="F34" s="162"/>
      <c r="G34" s="162"/>
      <c r="H34" s="162"/>
      <c r="I34" s="162"/>
      <c r="J34" s="162"/>
      <c r="K34" s="162"/>
      <c r="L34" s="162"/>
      <c r="M34" s="162"/>
      <c r="N34" s="162"/>
      <c r="O34" s="162"/>
      <c r="P34" s="162"/>
    </row>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sheetData>
  <sheetProtection sheet="1"/>
  <mergeCells count="33">
    <mergeCell ref="A20:C20"/>
    <mergeCell ref="D20:O20"/>
    <mergeCell ref="A21:C21"/>
    <mergeCell ref="N21:O21"/>
    <mergeCell ref="E13:G13"/>
    <mergeCell ref="H13:N13"/>
    <mergeCell ref="A15:O16"/>
    <mergeCell ref="A17:O17"/>
    <mergeCell ref="A18:C18"/>
    <mergeCell ref="D18:O18"/>
    <mergeCell ref="A19:C19"/>
    <mergeCell ref="D19:O19"/>
    <mergeCell ref="E10:G10"/>
    <mergeCell ref="H10:O10"/>
    <mergeCell ref="E11:G11"/>
    <mergeCell ref="H11:O11"/>
    <mergeCell ref="E12:G12"/>
    <mergeCell ref="H12:N12"/>
    <mergeCell ref="A1:O1"/>
    <mergeCell ref="A2:O2"/>
    <mergeCell ref="A3:O3"/>
    <mergeCell ref="A5:O5"/>
    <mergeCell ref="A7:O7"/>
    <mergeCell ref="A8:O8"/>
    <mergeCell ref="A32:P32"/>
    <mergeCell ref="A33:P33"/>
    <mergeCell ref="A34:P34"/>
    <mergeCell ref="D24:E24"/>
    <mergeCell ref="F24:K24"/>
    <mergeCell ref="D25:E26"/>
    <mergeCell ref="F25:G26"/>
    <mergeCell ref="H25:I26"/>
    <mergeCell ref="J25:K26"/>
  </mergeCells>
  <printOptions horizontalCentered="1"/>
  <pageMargins left="0.9055118110236221" right="0.66" top="0.56" bottom="0.3" header="0.31496062992125984" footer="0.25"/>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AB46"/>
  <sheetViews>
    <sheetView view="pageBreakPreview" zoomScaleSheetLayoutView="100" zoomScalePageLayoutView="0" workbookViewId="0" topLeftCell="A1">
      <selection activeCell="E6" sqref="E6:V8"/>
    </sheetView>
  </sheetViews>
  <sheetFormatPr defaultColWidth="9" defaultRowHeight="14.25"/>
  <cols>
    <col min="1" max="49" width="3.69921875" style="8" customWidth="1"/>
    <col min="50" max="16384" width="9" style="8" customWidth="1"/>
  </cols>
  <sheetData>
    <row r="1" ht="10.5" customHeight="1">
      <c r="A1" s="116" t="s">
        <v>35</v>
      </c>
    </row>
    <row r="2" ht="10.5" customHeight="1">
      <c r="A2" s="116"/>
    </row>
    <row r="3" ht="10.5" customHeight="1">
      <c r="A3" s="116" t="s">
        <v>36</v>
      </c>
    </row>
    <row r="4" ht="10.5" customHeight="1">
      <c r="A4" s="116"/>
    </row>
    <row r="5" spans="1:3" ht="10.5" customHeight="1">
      <c r="A5" s="116" t="s">
        <v>37</v>
      </c>
      <c r="C5" s="9"/>
    </row>
    <row r="6" spans="1:22" ht="10.5" customHeight="1">
      <c r="A6" s="116"/>
      <c r="E6" s="117" t="s">
        <v>19</v>
      </c>
      <c r="F6" s="117"/>
      <c r="G6" s="117"/>
      <c r="H6" s="117"/>
      <c r="I6" s="117"/>
      <c r="J6" s="117"/>
      <c r="K6" s="117"/>
      <c r="L6" s="117"/>
      <c r="M6" s="117"/>
      <c r="N6" s="117"/>
      <c r="O6" s="117"/>
      <c r="P6" s="117"/>
      <c r="Q6" s="117"/>
      <c r="R6" s="117"/>
      <c r="S6" s="117"/>
      <c r="T6" s="117"/>
      <c r="U6" s="117"/>
      <c r="V6" s="117"/>
    </row>
    <row r="7" spans="1:22" ht="10.5" customHeight="1">
      <c r="A7" s="116" t="s">
        <v>36</v>
      </c>
      <c r="E7" s="117"/>
      <c r="F7" s="117"/>
      <c r="G7" s="117"/>
      <c r="H7" s="117"/>
      <c r="I7" s="117"/>
      <c r="J7" s="117"/>
      <c r="K7" s="117"/>
      <c r="L7" s="117"/>
      <c r="M7" s="117"/>
      <c r="N7" s="117"/>
      <c r="O7" s="117"/>
      <c r="P7" s="117"/>
      <c r="Q7" s="117"/>
      <c r="R7" s="117"/>
      <c r="S7" s="117"/>
      <c r="T7" s="117"/>
      <c r="U7" s="117"/>
      <c r="V7" s="117"/>
    </row>
    <row r="8" spans="1:22" ht="10.5" customHeight="1">
      <c r="A8" s="118"/>
      <c r="C8" s="9"/>
      <c r="E8" s="117"/>
      <c r="F8" s="117"/>
      <c r="G8" s="117"/>
      <c r="H8" s="117"/>
      <c r="I8" s="117"/>
      <c r="J8" s="117"/>
      <c r="K8" s="117"/>
      <c r="L8" s="117"/>
      <c r="M8" s="117"/>
      <c r="N8" s="117"/>
      <c r="O8" s="117"/>
      <c r="P8" s="117"/>
      <c r="Q8" s="117"/>
      <c r="R8" s="117"/>
      <c r="S8" s="117"/>
      <c r="T8" s="117"/>
      <c r="U8" s="117"/>
      <c r="V8" s="117"/>
    </row>
    <row r="9" ht="10.5" customHeight="1">
      <c r="A9" s="112" t="s">
        <v>38</v>
      </c>
    </row>
    <row r="10" ht="10.5" customHeight="1">
      <c r="A10" s="112"/>
    </row>
    <row r="11" spans="1:3" ht="10.5" customHeight="1">
      <c r="A11" s="112" t="s">
        <v>39</v>
      </c>
      <c r="C11" s="9"/>
    </row>
    <row r="12" ht="10.5" customHeight="1">
      <c r="A12" s="112"/>
    </row>
    <row r="13" ht="10.5" customHeight="1">
      <c r="A13" s="112" t="s">
        <v>35</v>
      </c>
    </row>
    <row r="14" spans="1:23" ht="10.5" customHeight="1">
      <c r="A14" s="112"/>
      <c r="C14" s="10"/>
      <c r="E14" s="114" t="s">
        <v>40</v>
      </c>
      <c r="F14" s="114"/>
      <c r="G14" s="114"/>
      <c r="H14" s="114"/>
      <c r="I14" s="114"/>
      <c r="J14" s="114"/>
      <c r="K14" s="114"/>
      <c r="L14" s="114"/>
      <c r="M14" s="114"/>
      <c r="N14" s="114"/>
      <c r="O14" s="114"/>
      <c r="P14" s="114"/>
      <c r="Q14" s="114"/>
      <c r="R14" s="114"/>
      <c r="S14" s="114"/>
      <c r="T14" s="114"/>
      <c r="U14" s="114"/>
      <c r="V14" s="114"/>
      <c r="W14" s="114"/>
    </row>
    <row r="15" spans="5:23" ht="10.5" customHeight="1">
      <c r="E15" s="114"/>
      <c r="F15" s="114"/>
      <c r="G15" s="114"/>
      <c r="H15" s="114"/>
      <c r="I15" s="114"/>
      <c r="J15" s="114"/>
      <c r="K15" s="114"/>
      <c r="L15" s="114"/>
      <c r="M15" s="114"/>
      <c r="N15" s="114"/>
      <c r="O15" s="114"/>
      <c r="P15" s="114"/>
      <c r="Q15" s="114"/>
      <c r="R15" s="114"/>
      <c r="S15" s="114"/>
      <c r="T15" s="114"/>
      <c r="U15" s="114"/>
      <c r="V15" s="114"/>
      <c r="W15" s="114"/>
    </row>
    <row r="16" spans="5:23" ht="10.5" customHeight="1">
      <c r="E16" s="114"/>
      <c r="F16" s="114"/>
      <c r="G16" s="114"/>
      <c r="H16" s="114"/>
      <c r="I16" s="114"/>
      <c r="J16" s="114"/>
      <c r="K16" s="114"/>
      <c r="L16" s="114"/>
      <c r="M16" s="114"/>
      <c r="N16" s="114"/>
      <c r="O16" s="114"/>
      <c r="P16" s="114"/>
      <c r="Q16" s="114"/>
      <c r="R16" s="114"/>
      <c r="S16" s="114"/>
      <c r="T16" s="114"/>
      <c r="U16" s="114"/>
      <c r="V16" s="114"/>
      <c r="W16" s="114"/>
    </row>
    <row r="17" ht="10.5" customHeight="1">
      <c r="C17" s="9"/>
    </row>
    <row r="18" ht="10.5" customHeight="1"/>
    <row r="19" ht="10.5" customHeight="1"/>
    <row r="20" ht="10.5" customHeight="1">
      <c r="C20" s="9"/>
    </row>
    <row r="21" ht="10.5" customHeight="1"/>
    <row r="22" spans="15:26" ht="10.5" customHeight="1">
      <c r="O22" s="115" t="s">
        <v>41</v>
      </c>
      <c r="P22" s="115"/>
      <c r="Q22" s="115"/>
      <c r="R22" s="115"/>
      <c r="S22" s="115"/>
      <c r="T22" s="115"/>
      <c r="U22" s="115"/>
      <c r="V22" s="115"/>
      <c r="W22" s="115"/>
      <c r="X22" s="115"/>
      <c r="Y22" s="115"/>
      <c r="Z22" s="115"/>
    </row>
    <row r="23" spans="15:26" ht="10.5" customHeight="1">
      <c r="O23" s="115"/>
      <c r="P23" s="115"/>
      <c r="Q23" s="115"/>
      <c r="R23" s="115"/>
      <c r="S23" s="115"/>
      <c r="T23" s="115"/>
      <c r="U23" s="115"/>
      <c r="V23" s="115"/>
      <c r="W23" s="115"/>
      <c r="X23" s="115"/>
      <c r="Y23" s="115"/>
      <c r="Z23" s="115"/>
    </row>
    <row r="24" spans="2:26" ht="10.5" customHeight="1">
      <c r="B24" s="11"/>
      <c r="C24" s="11"/>
      <c r="D24" s="11"/>
      <c r="O24" s="115"/>
      <c r="P24" s="115"/>
      <c r="Q24" s="115"/>
      <c r="R24" s="115"/>
      <c r="S24" s="115"/>
      <c r="T24" s="115"/>
      <c r="U24" s="115"/>
      <c r="V24" s="115"/>
      <c r="W24" s="115"/>
      <c r="X24" s="115"/>
      <c r="Y24" s="115"/>
      <c r="Z24" s="115"/>
    </row>
    <row r="25" spans="2:26" ht="10.5" customHeight="1">
      <c r="B25" s="11"/>
      <c r="C25" s="11"/>
      <c r="D25" s="11"/>
      <c r="O25" s="115"/>
      <c r="P25" s="115"/>
      <c r="Q25" s="115"/>
      <c r="R25" s="115"/>
      <c r="S25" s="115"/>
      <c r="T25" s="115"/>
      <c r="U25" s="115"/>
      <c r="V25" s="115"/>
      <c r="W25" s="115"/>
      <c r="X25" s="115"/>
      <c r="Y25" s="115"/>
      <c r="Z25" s="115"/>
    </row>
    <row r="26" spans="2:4" ht="10.5" customHeight="1">
      <c r="B26" s="11"/>
      <c r="C26" s="11"/>
      <c r="D26" s="11"/>
    </row>
    <row r="27" spans="2:4" ht="10.5" customHeight="1">
      <c r="B27" s="11"/>
      <c r="C27" s="11"/>
      <c r="D27" s="11"/>
    </row>
    <row r="28" spans="2:19" ht="10.5" customHeight="1">
      <c r="B28" s="11"/>
      <c r="C28" s="11"/>
      <c r="D28" s="11"/>
      <c r="Q28" s="11"/>
      <c r="R28" s="11"/>
      <c r="S28" s="11"/>
    </row>
    <row r="29" ht="10.5" customHeight="1"/>
    <row r="30" ht="10.5" customHeight="1"/>
    <row r="31" spans="1:28" ht="10.5" customHeight="1">
      <c r="A31" s="113" t="s">
        <v>63</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row>
    <row r="32" spans="1:28" ht="10.5" customHeight="1">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c r="B46" s="11"/>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sheetData>
  <sheetProtection sheet="1"/>
  <mergeCells count="11">
    <mergeCell ref="A1:A2"/>
    <mergeCell ref="A3:A4"/>
    <mergeCell ref="A5:A6"/>
    <mergeCell ref="E6:V8"/>
    <mergeCell ref="A7:A8"/>
    <mergeCell ref="A9:A10"/>
    <mergeCell ref="A31:AB32"/>
    <mergeCell ref="A11:A12"/>
    <mergeCell ref="A13:A14"/>
    <mergeCell ref="E14:W16"/>
    <mergeCell ref="O22:Z25"/>
  </mergeCells>
  <printOptions/>
  <pageMargins left="0.5905511811023623" right="0.7874015748031497" top="0.2755905511811024" bottom="0.3937007874015748" header="0.5118110236220472" footer="0.5118110236220472"/>
  <pageSetup horizontalDpi="600" verticalDpi="600" orientation="landscape" paperSize="73" r:id="rId1"/>
</worksheet>
</file>

<file path=xl/worksheets/sheet6.xml><?xml version="1.0" encoding="utf-8"?>
<worksheet xmlns="http://schemas.openxmlformats.org/spreadsheetml/2006/main" xmlns:r="http://schemas.openxmlformats.org/officeDocument/2006/relationships">
  <dimension ref="A4:AB48"/>
  <sheetViews>
    <sheetView view="pageBreakPreview" zoomScaleSheetLayoutView="100" zoomScalePageLayoutView="0" workbookViewId="0" topLeftCell="A1">
      <selection activeCell="K22" sqref="K22:Z24"/>
    </sheetView>
  </sheetViews>
  <sheetFormatPr defaultColWidth="9" defaultRowHeight="14.25"/>
  <cols>
    <col min="1" max="49" width="3.69921875" style="8" customWidth="1"/>
    <col min="50" max="16384" width="9" style="8" customWidth="1"/>
  </cols>
  <sheetData>
    <row r="1" ht="10.5" customHeight="1"/>
    <row r="2" ht="10.5" customHeight="1"/>
    <row r="3" ht="10.5" customHeight="1"/>
    <row r="4" spans="3:26" ht="10.5" customHeight="1">
      <c r="C4" s="12"/>
      <c r="E4" s="119" t="str">
        <f>'入力シート'!F12</f>
        <v>件名</v>
      </c>
      <c r="F4" s="119"/>
      <c r="G4" s="119"/>
      <c r="H4" s="119"/>
      <c r="I4" s="119"/>
      <c r="J4" s="119"/>
      <c r="K4" s="120" t="str">
        <f>'入力シート'!N12</f>
        <v>水道用次亜塩素酸ナトリウムの購入</v>
      </c>
      <c r="L4" s="120"/>
      <c r="M4" s="120"/>
      <c r="N4" s="120"/>
      <c r="O4" s="120"/>
      <c r="P4" s="120"/>
      <c r="Q4" s="120"/>
      <c r="R4" s="120"/>
      <c r="S4" s="120"/>
      <c r="T4" s="120"/>
      <c r="U4" s="120"/>
      <c r="V4" s="120"/>
      <c r="W4" s="120"/>
      <c r="X4" s="120"/>
      <c r="Y4" s="120"/>
      <c r="Z4" s="120"/>
    </row>
    <row r="5" spans="3:26" ht="10.5" customHeight="1">
      <c r="C5" s="12"/>
      <c r="E5" s="119"/>
      <c r="F5" s="119"/>
      <c r="G5" s="119"/>
      <c r="H5" s="119"/>
      <c r="I5" s="119"/>
      <c r="J5" s="119"/>
      <c r="K5" s="120"/>
      <c r="L5" s="120"/>
      <c r="M5" s="120"/>
      <c r="N5" s="120"/>
      <c r="O5" s="120"/>
      <c r="P5" s="120"/>
      <c r="Q5" s="120"/>
      <c r="R5" s="120"/>
      <c r="S5" s="120"/>
      <c r="T5" s="120"/>
      <c r="U5" s="120"/>
      <c r="V5" s="120"/>
      <c r="W5" s="120"/>
      <c r="X5" s="120"/>
      <c r="Y5" s="120"/>
      <c r="Z5" s="120"/>
    </row>
    <row r="6" spans="3:26" ht="10.5" customHeight="1">
      <c r="C6" s="12"/>
      <c r="E6" s="119"/>
      <c r="F6" s="119"/>
      <c r="G6" s="119"/>
      <c r="H6" s="119"/>
      <c r="I6" s="119"/>
      <c r="J6" s="119"/>
      <c r="K6" s="120"/>
      <c r="L6" s="120"/>
      <c r="M6" s="120"/>
      <c r="N6" s="120"/>
      <c r="O6" s="120"/>
      <c r="P6" s="120"/>
      <c r="Q6" s="120"/>
      <c r="R6" s="120"/>
      <c r="S6" s="120"/>
      <c r="T6" s="120"/>
      <c r="U6" s="120"/>
      <c r="V6" s="120"/>
      <c r="W6" s="120"/>
      <c r="X6" s="120"/>
      <c r="Y6" s="120"/>
      <c r="Z6" s="120"/>
    </row>
    <row r="7" spans="3:26" ht="10.5" customHeight="1">
      <c r="C7" s="12"/>
      <c r="E7" s="119" t="str">
        <f>'入力シート'!F13</f>
        <v>納入場所</v>
      </c>
      <c r="F7" s="119"/>
      <c r="G7" s="119"/>
      <c r="H7" s="119"/>
      <c r="I7" s="119"/>
      <c r="J7" s="119"/>
      <c r="K7" s="120" t="str">
        <f>'入力シート'!N13</f>
        <v>香取郡東庄町笹川ろ１番地</v>
      </c>
      <c r="L7" s="120"/>
      <c r="M7" s="120"/>
      <c r="N7" s="120"/>
      <c r="O7" s="120"/>
      <c r="P7" s="120"/>
      <c r="Q7" s="120"/>
      <c r="R7" s="120"/>
      <c r="S7" s="120"/>
      <c r="T7" s="120"/>
      <c r="U7" s="120"/>
      <c r="V7" s="120"/>
      <c r="W7" s="120"/>
      <c r="X7" s="120"/>
      <c r="Y7" s="120"/>
      <c r="Z7" s="120"/>
    </row>
    <row r="8" spans="3:26" ht="10.5" customHeight="1">
      <c r="C8" s="12"/>
      <c r="E8" s="119"/>
      <c r="F8" s="119"/>
      <c r="G8" s="119"/>
      <c r="H8" s="119"/>
      <c r="I8" s="119"/>
      <c r="J8" s="119"/>
      <c r="K8" s="120"/>
      <c r="L8" s="120"/>
      <c r="M8" s="120"/>
      <c r="N8" s="120"/>
      <c r="O8" s="120"/>
      <c r="P8" s="120"/>
      <c r="Q8" s="120"/>
      <c r="R8" s="120"/>
      <c r="S8" s="120"/>
      <c r="T8" s="120"/>
      <c r="U8" s="120"/>
      <c r="V8" s="120"/>
      <c r="W8" s="120"/>
      <c r="X8" s="120"/>
      <c r="Y8" s="120"/>
      <c r="Z8" s="120"/>
    </row>
    <row r="9" spans="3:26" ht="10.5" customHeight="1">
      <c r="C9" s="12"/>
      <c r="E9" s="119"/>
      <c r="F9" s="119"/>
      <c r="G9" s="119"/>
      <c r="H9" s="119"/>
      <c r="I9" s="119"/>
      <c r="J9" s="119"/>
      <c r="K9" s="120"/>
      <c r="L9" s="120"/>
      <c r="M9" s="120"/>
      <c r="N9" s="120"/>
      <c r="O9" s="120"/>
      <c r="P9" s="120"/>
      <c r="Q9" s="120"/>
      <c r="R9" s="120"/>
      <c r="S9" s="120"/>
      <c r="T9" s="120"/>
      <c r="U9" s="120"/>
      <c r="V9" s="120"/>
      <c r="W9" s="120"/>
      <c r="X9" s="120"/>
      <c r="Y9" s="120"/>
      <c r="Z9" s="120"/>
    </row>
    <row r="10" spans="3:26" ht="10.5" customHeight="1">
      <c r="C10" s="12"/>
      <c r="E10" s="119" t="s">
        <v>42</v>
      </c>
      <c r="F10" s="119"/>
      <c r="G10" s="119"/>
      <c r="H10" s="119"/>
      <c r="I10" s="119"/>
      <c r="J10" s="119"/>
      <c r="K10" s="121">
        <f>'入力シート'!N14</f>
        <v>44228</v>
      </c>
      <c r="L10" s="122"/>
      <c r="M10" s="122"/>
      <c r="N10" s="122"/>
      <c r="O10" s="122"/>
      <c r="P10" s="122"/>
      <c r="Q10" s="122"/>
      <c r="R10" s="122"/>
      <c r="S10" s="127">
        <f>'入力シート'!Y14</f>
        <v>0.5625</v>
      </c>
      <c r="T10" s="127"/>
      <c r="U10" s="127"/>
      <c r="V10" s="127"/>
      <c r="W10" s="127"/>
      <c r="X10" s="127"/>
      <c r="Y10" s="127"/>
      <c r="Z10" s="128"/>
    </row>
    <row r="11" spans="3:26" ht="10.5" customHeight="1">
      <c r="C11" s="12"/>
      <c r="E11" s="119"/>
      <c r="F11" s="119"/>
      <c r="G11" s="119"/>
      <c r="H11" s="119"/>
      <c r="I11" s="119"/>
      <c r="J11" s="119"/>
      <c r="K11" s="123"/>
      <c r="L11" s="124"/>
      <c r="M11" s="124"/>
      <c r="N11" s="124"/>
      <c r="O11" s="124"/>
      <c r="P11" s="124"/>
      <c r="Q11" s="124"/>
      <c r="R11" s="124"/>
      <c r="S11" s="129"/>
      <c r="T11" s="129"/>
      <c r="U11" s="129"/>
      <c r="V11" s="129"/>
      <c r="W11" s="129"/>
      <c r="X11" s="129"/>
      <c r="Y11" s="129"/>
      <c r="Z11" s="130"/>
    </row>
    <row r="12" spans="3:26" ht="10.5" customHeight="1">
      <c r="C12" s="12"/>
      <c r="E12" s="119"/>
      <c r="F12" s="119"/>
      <c r="G12" s="119"/>
      <c r="H12" s="119"/>
      <c r="I12" s="119"/>
      <c r="J12" s="119"/>
      <c r="K12" s="125"/>
      <c r="L12" s="126"/>
      <c r="M12" s="126"/>
      <c r="N12" s="126"/>
      <c r="O12" s="126"/>
      <c r="P12" s="126"/>
      <c r="Q12" s="126"/>
      <c r="R12" s="126"/>
      <c r="S12" s="131"/>
      <c r="T12" s="131"/>
      <c r="U12" s="131"/>
      <c r="V12" s="131"/>
      <c r="W12" s="131"/>
      <c r="X12" s="131"/>
      <c r="Y12" s="131"/>
      <c r="Z12" s="132"/>
    </row>
    <row r="13" ht="10.5" customHeight="1">
      <c r="C13" s="12"/>
    </row>
    <row r="14" ht="10.5" customHeight="1"/>
    <row r="15" ht="10.5" customHeight="1">
      <c r="C15" s="13"/>
    </row>
    <row r="16" spans="3:25" ht="10.5" customHeight="1">
      <c r="C16" s="12"/>
      <c r="Y16" s="14"/>
    </row>
    <row r="17" ht="10.5" customHeight="1">
      <c r="C17" s="12"/>
    </row>
    <row r="18" ht="10.5" customHeight="1">
      <c r="C18" s="12"/>
    </row>
    <row r="19" spans="3:26" ht="10.5" customHeight="1">
      <c r="C19" s="12"/>
      <c r="E19" s="133" t="str">
        <f>'入力シート'!F8</f>
        <v>商号又は名称</v>
      </c>
      <c r="F19" s="134"/>
      <c r="G19" s="134"/>
      <c r="H19" s="134"/>
      <c r="I19" s="134"/>
      <c r="J19" s="135"/>
      <c r="K19" s="139" t="str">
        <f>'入力シート'!N8</f>
        <v>株式会社東総広域</v>
      </c>
      <c r="L19" s="140"/>
      <c r="M19" s="140"/>
      <c r="N19" s="140"/>
      <c r="O19" s="140"/>
      <c r="P19" s="140"/>
      <c r="Q19" s="140"/>
      <c r="R19" s="140"/>
      <c r="S19" s="140"/>
      <c r="T19" s="140"/>
      <c r="U19" s="140"/>
      <c r="V19" s="140"/>
      <c r="W19" s="140"/>
      <c r="X19" s="140"/>
      <c r="Y19" s="140"/>
      <c r="Z19" s="141"/>
    </row>
    <row r="20" spans="3:26" ht="10.5" customHeight="1">
      <c r="C20" s="12"/>
      <c r="E20" s="136"/>
      <c r="F20" s="137"/>
      <c r="G20" s="137"/>
      <c r="H20" s="137"/>
      <c r="I20" s="137"/>
      <c r="J20" s="138"/>
      <c r="K20" s="142"/>
      <c r="L20" s="143"/>
      <c r="M20" s="143"/>
      <c r="N20" s="143"/>
      <c r="O20" s="143"/>
      <c r="P20" s="143"/>
      <c r="Q20" s="143"/>
      <c r="R20" s="143"/>
      <c r="S20" s="143"/>
      <c r="T20" s="143"/>
      <c r="U20" s="143"/>
      <c r="V20" s="143"/>
      <c r="W20" s="143"/>
      <c r="X20" s="143"/>
      <c r="Y20" s="143"/>
      <c r="Z20" s="144"/>
    </row>
    <row r="21" spans="3:26" ht="10.5" customHeight="1">
      <c r="C21" s="12"/>
      <c r="E21" s="136"/>
      <c r="F21" s="137"/>
      <c r="G21" s="137"/>
      <c r="H21" s="137"/>
      <c r="I21" s="137"/>
      <c r="J21" s="138"/>
      <c r="K21" s="142"/>
      <c r="L21" s="143"/>
      <c r="M21" s="143"/>
      <c r="N21" s="143"/>
      <c r="O21" s="143"/>
      <c r="P21" s="143"/>
      <c r="Q21" s="143"/>
      <c r="R21" s="143"/>
      <c r="S21" s="143"/>
      <c r="T21" s="143"/>
      <c r="U21" s="143"/>
      <c r="V21" s="143"/>
      <c r="W21" s="143"/>
      <c r="X21" s="143"/>
      <c r="Y21" s="143"/>
      <c r="Z21" s="144"/>
    </row>
    <row r="22" spans="3:26" ht="10.5" customHeight="1">
      <c r="C22" s="12"/>
      <c r="E22" s="136" t="str">
        <f>'入力シート'!F9</f>
        <v>代表者職氏名</v>
      </c>
      <c r="F22" s="137"/>
      <c r="G22" s="137"/>
      <c r="H22" s="137"/>
      <c r="I22" s="137"/>
      <c r="J22" s="138"/>
      <c r="K22" s="142" t="str">
        <f>'入力シート'!N9</f>
        <v>代表取締役　東　総　太　郎</v>
      </c>
      <c r="L22" s="143"/>
      <c r="M22" s="143"/>
      <c r="N22" s="143"/>
      <c r="O22" s="143"/>
      <c r="P22" s="143"/>
      <c r="Q22" s="143"/>
      <c r="R22" s="143"/>
      <c r="S22" s="143"/>
      <c r="T22" s="143"/>
      <c r="U22" s="143"/>
      <c r="V22" s="143"/>
      <c r="W22" s="143"/>
      <c r="X22" s="143"/>
      <c r="Y22" s="143"/>
      <c r="Z22" s="144"/>
    </row>
    <row r="23" spans="3:26" ht="10.5" customHeight="1">
      <c r="C23" s="12"/>
      <c r="E23" s="136"/>
      <c r="F23" s="137"/>
      <c r="G23" s="137"/>
      <c r="H23" s="137"/>
      <c r="I23" s="137"/>
      <c r="J23" s="138"/>
      <c r="K23" s="142"/>
      <c r="L23" s="143"/>
      <c r="M23" s="143"/>
      <c r="N23" s="143"/>
      <c r="O23" s="143"/>
      <c r="P23" s="143"/>
      <c r="Q23" s="143"/>
      <c r="R23" s="143"/>
      <c r="S23" s="143"/>
      <c r="T23" s="143"/>
      <c r="U23" s="143"/>
      <c r="V23" s="143"/>
      <c r="W23" s="143"/>
      <c r="X23" s="143"/>
      <c r="Y23" s="143"/>
      <c r="Z23" s="144"/>
    </row>
    <row r="24" spans="5:26" ht="10.5" customHeight="1">
      <c r="E24" s="145"/>
      <c r="F24" s="146"/>
      <c r="G24" s="146"/>
      <c r="H24" s="146"/>
      <c r="I24" s="146"/>
      <c r="J24" s="147"/>
      <c r="K24" s="148"/>
      <c r="L24" s="149"/>
      <c r="M24" s="149"/>
      <c r="N24" s="149"/>
      <c r="O24" s="149"/>
      <c r="P24" s="149"/>
      <c r="Q24" s="149"/>
      <c r="R24" s="149"/>
      <c r="S24" s="149"/>
      <c r="T24" s="149"/>
      <c r="U24" s="149"/>
      <c r="V24" s="149"/>
      <c r="W24" s="149"/>
      <c r="X24" s="149"/>
      <c r="Y24" s="149"/>
      <c r="Z24" s="150"/>
    </row>
    <row r="25" spans="5:26" ht="10.5" customHeight="1">
      <c r="E25" s="133" t="s">
        <v>43</v>
      </c>
      <c r="F25" s="134"/>
      <c r="G25" s="134"/>
      <c r="H25" s="134"/>
      <c r="I25" s="134"/>
      <c r="J25" s="135"/>
      <c r="K25" s="139" t="str">
        <f>'入力シート'!N7</f>
        <v>香取郡東庄町笹川ろ１番地</v>
      </c>
      <c r="L25" s="140"/>
      <c r="M25" s="140"/>
      <c r="N25" s="140"/>
      <c r="O25" s="140"/>
      <c r="P25" s="140"/>
      <c r="Q25" s="140"/>
      <c r="R25" s="140"/>
      <c r="S25" s="140"/>
      <c r="T25" s="140"/>
      <c r="U25" s="140"/>
      <c r="V25" s="140"/>
      <c r="W25" s="140"/>
      <c r="X25" s="140"/>
      <c r="Y25" s="140"/>
      <c r="Z25" s="141"/>
    </row>
    <row r="26" spans="5:26" ht="10.5" customHeight="1">
      <c r="E26" s="136"/>
      <c r="F26" s="137"/>
      <c r="G26" s="137"/>
      <c r="H26" s="137"/>
      <c r="I26" s="137"/>
      <c r="J26" s="138"/>
      <c r="K26" s="142"/>
      <c r="L26" s="143"/>
      <c r="M26" s="143"/>
      <c r="N26" s="143"/>
      <c r="O26" s="143"/>
      <c r="P26" s="143"/>
      <c r="Q26" s="143"/>
      <c r="R26" s="143"/>
      <c r="S26" s="143"/>
      <c r="T26" s="143"/>
      <c r="U26" s="143"/>
      <c r="V26" s="143"/>
      <c r="W26" s="143"/>
      <c r="X26" s="143"/>
      <c r="Y26" s="143"/>
      <c r="Z26" s="144"/>
    </row>
    <row r="27" spans="5:26" ht="10.5" customHeight="1">
      <c r="E27" s="145"/>
      <c r="F27" s="146"/>
      <c r="G27" s="146"/>
      <c r="H27" s="146"/>
      <c r="I27" s="146"/>
      <c r="J27" s="147"/>
      <c r="K27" s="148"/>
      <c r="L27" s="149"/>
      <c r="M27" s="149"/>
      <c r="N27" s="149"/>
      <c r="O27" s="149"/>
      <c r="P27" s="149"/>
      <c r="Q27" s="149"/>
      <c r="R27" s="149"/>
      <c r="S27" s="149"/>
      <c r="T27" s="149"/>
      <c r="U27" s="149"/>
      <c r="V27" s="149"/>
      <c r="W27" s="149"/>
      <c r="X27" s="149"/>
      <c r="Y27" s="149"/>
      <c r="Z27" s="150"/>
    </row>
    <row r="28" ht="10.5" customHeight="1"/>
    <row r="29" ht="10.5" customHeight="1"/>
    <row r="30" ht="10.5" customHeight="1"/>
    <row r="31" spans="1:28" ht="10.5" customHeight="1">
      <c r="A31" s="113" t="s">
        <v>63</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row>
    <row r="32" spans="1:28" ht="10.5" customHeight="1">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c r="B48" s="11"/>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sheetData>
  <sheetProtection sheet="1"/>
  <mergeCells count="14">
    <mergeCell ref="E22:J24"/>
    <mergeCell ref="K22:Z24"/>
    <mergeCell ref="E25:J27"/>
    <mergeCell ref="K25:Z27"/>
    <mergeCell ref="A31:AB32"/>
    <mergeCell ref="E4:J6"/>
    <mergeCell ref="K4:Z6"/>
    <mergeCell ref="E7:J9"/>
    <mergeCell ref="K7:Z9"/>
    <mergeCell ref="E10:J12"/>
    <mergeCell ref="K10:R12"/>
    <mergeCell ref="S10:Z12"/>
    <mergeCell ref="E19:J21"/>
    <mergeCell ref="K19:Z21"/>
  </mergeCells>
  <printOptions/>
  <pageMargins left="0.5905511811023623" right="0.7874015748031497" top="0.2755905511811024" bottom="0.3937007874015748" header="0.5118110236220472" footer="0.5118110236220472"/>
  <pageSetup horizontalDpi="600" verticalDpi="600" orientation="landscape" paperSize="73" r:id="rId1"/>
</worksheet>
</file>

<file path=xl/worksheets/sheet7.xml><?xml version="1.0" encoding="utf-8"?>
<worksheet xmlns="http://schemas.openxmlformats.org/spreadsheetml/2006/main" xmlns:r="http://schemas.openxmlformats.org/officeDocument/2006/relationships">
  <sheetPr>
    <tabColor rgb="FFFFFF00"/>
  </sheetPr>
  <dimension ref="A1:O20"/>
  <sheetViews>
    <sheetView zoomScale="80" zoomScaleNormal="80" zoomScalePageLayoutView="0" workbookViewId="0" topLeftCell="A13">
      <selection activeCell="A14" sqref="A14:O15"/>
    </sheetView>
  </sheetViews>
  <sheetFormatPr defaultColWidth="9" defaultRowHeight="14.25"/>
  <cols>
    <col min="1" max="3" width="6.69921875" style="5" customWidth="1"/>
    <col min="4" max="13" width="5.69921875" style="5" customWidth="1"/>
    <col min="14" max="15" width="3.69921875" style="5" customWidth="1"/>
    <col min="16" max="74" width="5.69921875" style="5" customWidth="1"/>
    <col min="75" max="16384" width="9" style="5" customWidth="1"/>
  </cols>
  <sheetData>
    <row r="1" spans="1:15" ht="30" customHeight="1">
      <c r="A1" s="82" t="s">
        <v>45</v>
      </c>
      <c r="B1" s="82"/>
      <c r="C1" s="82"/>
      <c r="D1" s="82"/>
      <c r="E1" s="82"/>
      <c r="F1" s="82"/>
      <c r="G1" s="82"/>
      <c r="H1" s="82"/>
      <c r="I1" s="82"/>
      <c r="J1" s="82"/>
      <c r="K1" s="82"/>
      <c r="L1" s="82"/>
      <c r="M1" s="82"/>
      <c r="N1" s="82"/>
      <c r="O1" s="82"/>
    </row>
    <row r="2" spans="1:15" ht="30" customHeight="1">
      <c r="A2" s="83" t="s">
        <v>44</v>
      </c>
      <c r="B2" s="83"/>
      <c r="C2" s="83"/>
      <c r="D2" s="83"/>
      <c r="E2" s="83"/>
      <c r="F2" s="83"/>
      <c r="G2" s="83"/>
      <c r="H2" s="83"/>
      <c r="I2" s="83"/>
      <c r="J2" s="83"/>
      <c r="K2" s="83"/>
      <c r="L2" s="83"/>
      <c r="M2" s="83"/>
      <c r="N2" s="83"/>
      <c r="O2" s="83"/>
    </row>
    <row r="3" spans="1:15" ht="30" customHeight="1">
      <c r="A3" s="85" t="s">
        <v>1</v>
      </c>
      <c r="B3" s="85"/>
      <c r="C3" s="85"/>
      <c r="D3" s="85"/>
      <c r="E3" s="85"/>
      <c r="F3" s="85"/>
      <c r="G3" s="85"/>
      <c r="H3" s="85"/>
      <c r="I3" s="85"/>
      <c r="J3" s="85"/>
      <c r="K3" s="85"/>
      <c r="L3" s="85"/>
      <c r="M3" s="85"/>
      <c r="N3" s="85"/>
      <c r="O3" s="85"/>
    </row>
    <row r="4" ht="30" customHeight="1"/>
    <row r="5" spans="1:15" ht="30" customHeight="1">
      <c r="A5" s="110">
        <f>'入力シート'!N14</f>
        <v>44228</v>
      </c>
      <c r="B5" s="110"/>
      <c r="C5" s="110"/>
      <c r="D5" s="110"/>
      <c r="E5" s="110"/>
      <c r="F5" s="110"/>
      <c r="G5" s="110"/>
      <c r="H5" s="110"/>
      <c r="I5" s="110"/>
      <c r="J5" s="110"/>
      <c r="K5" s="110"/>
      <c r="L5" s="110"/>
      <c r="M5" s="110"/>
      <c r="N5" s="110"/>
      <c r="O5" s="110"/>
    </row>
    <row r="6" ht="30" customHeight="1"/>
    <row r="7" spans="1:15" ht="30" customHeight="1">
      <c r="A7" s="82" t="str">
        <f>'初度入札書'!A7</f>
        <v>　東総広域水道企業団</v>
      </c>
      <c r="B7" s="82"/>
      <c r="C7" s="82"/>
      <c r="D7" s="82"/>
      <c r="E7" s="82"/>
      <c r="F7" s="82"/>
      <c r="G7" s="82"/>
      <c r="H7" s="82"/>
      <c r="I7" s="82"/>
      <c r="J7" s="82"/>
      <c r="K7" s="82"/>
      <c r="L7" s="82"/>
      <c r="M7" s="82"/>
      <c r="N7" s="82"/>
      <c r="O7" s="82"/>
    </row>
    <row r="8" spans="1:15" ht="30" customHeight="1">
      <c r="A8" s="82" t="str">
        <f>'初度入札書'!A8</f>
        <v>　　企業長　越　川　信　一　　様</v>
      </c>
      <c r="B8" s="82"/>
      <c r="C8" s="82"/>
      <c r="D8" s="82"/>
      <c r="E8" s="82"/>
      <c r="F8" s="82"/>
      <c r="G8" s="82"/>
      <c r="H8" s="82"/>
      <c r="I8" s="82"/>
      <c r="J8" s="82"/>
      <c r="K8" s="82"/>
      <c r="L8" s="82"/>
      <c r="M8" s="82"/>
      <c r="N8" s="82"/>
      <c r="O8" s="82"/>
    </row>
    <row r="9" ht="30" customHeight="1"/>
    <row r="10" spans="5:15" ht="30" customHeight="1">
      <c r="E10" s="85" t="str">
        <f>'初度入札書'!E10</f>
        <v>住　　　　所</v>
      </c>
      <c r="F10" s="85"/>
      <c r="G10" s="85"/>
      <c r="H10" s="86" t="str">
        <f>'入力シート'!N7</f>
        <v>香取郡東庄町笹川ろ１番地</v>
      </c>
      <c r="I10" s="86"/>
      <c r="J10" s="86"/>
      <c r="K10" s="86"/>
      <c r="L10" s="86"/>
      <c r="M10" s="86"/>
      <c r="N10" s="86"/>
      <c r="O10" s="87"/>
    </row>
    <row r="11" spans="5:15" ht="30" customHeight="1">
      <c r="E11" s="85" t="str">
        <f>'初度入札書'!E11</f>
        <v>商号又は名称</v>
      </c>
      <c r="F11" s="85"/>
      <c r="G11" s="85"/>
      <c r="H11" s="86" t="str">
        <f>'入力シート'!N8</f>
        <v>株式会社東総広域</v>
      </c>
      <c r="I11" s="86"/>
      <c r="J11" s="86"/>
      <c r="K11" s="86"/>
      <c r="L11" s="86"/>
      <c r="M11" s="86"/>
      <c r="N11" s="86"/>
      <c r="O11" s="87"/>
    </row>
    <row r="12" spans="5:15" ht="30" customHeight="1">
      <c r="E12" s="88" t="str">
        <f>'初度入札書'!E12</f>
        <v>代表者職氏名</v>
      </c>
      <c r="F12" s="85"/>
      <c r="G12" s="85"/>
      <c r="H12" s="89" t="str">
        <f>"　"&amp;'入力シート'!N9</f>
        <v>　代表取締役　東　総　太　郎</v>
      </c>
      <c r="I12" s="89"/>
      <c r="J12" s="89"/>
      <c r="K12" s="89"/>
      <c r="L12" s="89"/>
      <c r="M12" s="89"/>
      <c r="N12" s="90"/>
      <c r="O12" s="5" t="s">
        <v>7</v>
      </c>
    </row>
    <row r="13" ht="30" customHeight="1"/>
    <row r="14" spans="1:15" ht="19.5" customHeight="1">
      <c r="A14" s="91" t="str">
        <f>"　私は、都合により（　"&amp;'入力シート'!N10&amp;"　印　）を代理人と定め、下記物品購入等の入札（開札）立会に関する一切の権限を委任いたします。"</f>
        <v>　私は、都合により（　東　総　次　郎　印　）を代理人と定め、下記物品購入等の入札（開札）立会に関する一切の権限を委任いたします。</v>
      </c>
      <c r="B14" s="91"/>
      <c r="C14" s="91"/>
      <c r="D14" s="91"/>
      <c r="E14" s="91"/>
      <c r="F14" s="91"/>
      <c r="G14" s="91"/>
      <c r="H14" s="91"/>
      <c r="I14" s="91"/>
      <c r="J14" s="91"/>
      <c r="K14" s="91"/>
      <c r="L14" s="91"/>
      <c r="M14" s="91"/>
      <c r="N14" s="91"/>
      <c r="O14" s="91"/>
    </row>
    <row r="15" spans="1:15" ht="19.5" customHeight="1">
      <c r="A15" s="91"/>
      <c r="B15" s="91"/>
      <c r="C15" s="91"/>
      <c r="D15" s="91"/>
      <c r="E15" s="91"/>
      <c r="F15" s="91"/>
      <c r="G15" s="91"/>
      <c r="H15" s="91"/>
      <c r="I15" s="91"/>
      <c r="J15" s="91"/>
      <c r="K15" s="91"/>
      <c r="L15" s="91"/>
      <c r="M15" s="91"/>
      <c r="N15" s="91"/>
      <c r="O15" s="91"/>
    </row>
    <row r="16" spans="1:15" ht="39.75" customHeight="1">
      <c r="A16" s="85" t="s">
        <v>8</v>
      </c>
      <c r="B16" s="85"/>
      <c r="C16" s="85"/>
      <c r="D16" s="85"/>
      <c r="E16" s="85"/>
      <c r="F16" s="85"/>
      <c r="G16" s="85"/>
      <c r="H16" s="85"/>
      <c r="I16" s="85"/>
      <c r="J16" s="85"/>
      <c r="K16" s="85"/>
      <c r="L16" s="85"/>
      <c r="M16" s="85"/>
      <c r="N16" s="85"/>
      <c r="O16" s="85"/>
    </row>
    <row r="17" spans="1:15" ht="39.75" customHeight="1">
      <c r="A17" s="64" t="str">
        <f>'入力シート'!F12</f>
        <v>件名</v>
      </c>
      <c r="B17" s="65"/>
      <c r="C17" s="66"/>
      <c r="D17" s="67" t="str">
        <f>'入力シート'!N12</f>
        <v>水道用次亜塩素酸ナトリウムの購入</v>
      </c>
      <c r="E17" s="68"/>
      <c r="F17" s="68"/>
      <c r="G17" s="68"/>
      <c r="H17" s="68"/>
      <c r="I17" s="68"/>
      <c r="J17" s="68"/>
      <c r="K17" s="68"/>
      <c r="L17" s="68"/>
      <c r="M17" s="68"/>
      <c r="N17" s="68"/>
      <c r="O17" s="69"/>
    </row>
    <row r="18" spans="1:15" ht="39.75" customHeight="1">
      <c r="A18" s="64" t="str">
        <f>'入力シート'!F13</f>
        <v>納入場所</v>
      </c>
      <c r="B18" s="65"/>
      <c r="C18" s="66"/>
      <c r="D18" s="67" t="str">
        <f>'入力シート'!N13</f>
        <v>香取郡東庄町笹川ろ１番地</v>
      </c>
      <c r="E18" s="68"/>
      <c r="F18" s="68"/>
      <c r="G18" s="68"/>
      <c r="H18" s="68"/>
      <c r="I18" s="68"/>
      <c r="J18" s="68"/>
      <c r="K18" s="68"/>
      <c r="L18" s="68"/>
      <c r="M18" s="68"/>
      <c r="N18" s="68"/>
      <c r="O18" s="69"/>
    </row>
    <row r="19" spans="1:15" ht="39.75" customHeight="1" hidden="1">
      <c r="A19" s="64"/>
      <c r="B19" s="65"/>
      <c r="C19" s="66"/>
      <c r="D19" s="70">
        <f>'入力シート'!N20</f>
        <v>55.55</v>
      </c>
      <c r="E19" s="71"/>
      <c r="F19" s="71"/>
      <c r="G19" s="71"/>
      <c r="H19" s="71"/>
      <c r="I19" s="71"/>
      <c r="J19" s="71"/>
      <c r="K19" s="71"/>
      <c r="L19" s="71"/>
      <c r="M19" s="71"/>
      <c r="N19" s="71"/>
      <c r="O19" s="72"/>
    </row>
    <row r="20" ht="30" customHeight="1">
      <c r="O20" s="6"/>
    </row>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sheetData>
  <sheetProtection sheet="1"/>
  <mergeCells count="20">
    <mergeCell ref="A1:O1"/>
    <mergeCell ref="A2:O2"/>
    <mergeCell ref="A3:O3"/>
    <mergeCell ref="A5:O5"/>
    <mergeCell ref="A7:O7"/>
    <mergeCell ref="A8:O8"/>
    <mergeCell ref="E10:G10"/>
    <mergeCell ref="H10:O10"/>
    <mergeCell ref="E11:G11"/>
    <mergeCell ref="H11:O11"/>
    <mergeCell ref="E12:G12"/>
    <mergeCell ref="H12:N12"/>
    <mergeCell ref="A18:C18"/>
    <mergeCell ref="D18:O18"/>
    <mergeCell ref="A19:C19"/>
    <mergeCell ref="D19:O19"/>
    <mergeCell ref="A14:O15"/>
    <mergeCell ref="A16:O16"/>
    <mergeCell ref="A17:C17"/>
    <mergeCell ref="D17:O17"/>
  </mergeCells>
  <printOptions horizontalCentered="1"/>
  <pageMargins left="0.9055118110236221" right="0.9055118110236221" top="0.7874015748031497" bottom="0.7480314960629921"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AI29"/>
  <sheetViews>
    <sheetView zoomScale="90" zoomScaleNormal="90" zoomScalePageLayoutView="0" workbookViewId="0" topLeftCell="A16">
      <selection activeCell="A6" sqref="A6:AE6"/>
    </sheetView>
  </sheetViews>
  <sheetFormatPr defaultColWidth="8.796875" defaultRowHeight="14.25"/>
  <cols>
    <col min="1" max="32" width="2.69921875" style="0" customWidth="1"/>
    <col min="33" max="35" width="5.69921875" style="0" hidden="1" customWidth="1"/>
    <col min="36" max="102" width="2.69921875" style="0" customWidth="1"/>
  </cols>
  <sheetData>
    <row r="1" spans="1:31" ht="24" customHeight="1">
      <c r="A1" s="47" t="s">
        <v>46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row>
    <row r="2" ht="24" customHeight="1"/>
    <row r="3" spans="1:31" ht="24" customHeight="1">
      <c r="A3" s="159" t="s">
        <v>47</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row>
    <row r="4" spans="1:31" ht="24" customHeight="1">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row>
    <row r="5" ht="24" customHeight="1"/>
    <row r="6" spans="1:31" ht="24" customHeight="1">
      <c r="A6" s="160">
        <v>43739</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row>
    <row r="7" ht="24" customHeight="1"/>
    <row r="8" spans="1:31" ht="24" customHeight="1">
      <c r="A8" s="47" t="str">
        <f>'初度入札書'!A7</f>
        <v>　東総広域水道企業団</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row>
    <row r="9" spans="1:31" ht="24" customHeight="1">
      <c r="A9" s="47" t="str">
        <f>'初度入札書'!A8</f>
        <v>　　企業長　越　川　信　一　　様</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row>
    <row r="10" ht="24" customHeight="1"/>
    <row r="11" spans="10:31" ht="24" customHeight="1">
      <c r="J11" s="157" t="str">
        <f>'初度入札書'!E10</f>
        <v>住　　　　所</v>
      </c>
      <c r="K11" s="157"/>
      <c r="L11" s="157"/>
      <c r="M11" s="157"/>
      <c r="N11" s="157"/>
      <c r="P11" s="87" t="str">
        <f>'入力シート'!N7</f>
        <v>香取郡東庄町笹川ろ１番地</v>
      </c>
      <c r="Q11" s="87"/>
      <c r="R11" s="87"/>
      <c r="S11" s="87"/>
      <c r="T11" s="87"/>
      <c r="U11" s="87"/>
      <c r="V11" s="87"/>
      <c r="W11" s="87"/>
      <c r="X11" s="87"/>
      <c r="Y11" s="87"/>
      <c r="Z11" s="87"/>
      <c r="AA11" s="87"/>
      <c r="AB11" s="87"/>
      <c r="AC11" s="87"/>
      <c r="AD11" s="87"/>
      <c r="AE11" s="87"/>
    </row>
    <row r="12" spans="10:31" ht="24" customHeight="1">
      <c r="J12" s="157" t="str">
        <f>'初度入札書'!E11</f>
        <v>商号又は名称</v>
      </c>
      <c r="K12" s="157"/>
      <c r="L12" s="157"/>
      <c r="M12" s="157"/>
      <c r="N12" s="157"/>
      <c r="P12" s="87" t="str">
        <f>'入力シート'!N8</f>
        <v>株式会社東総広域</v>
      </c>
      <c r="Q12" s="87"/>
      <c r="R12" s="87"/>
      <c r="S12" s="87"/>
      <c r="T12" s="87"/>
      <c r="U12" s="87"/>
      <c r="V12" s="87"/>
      <c r="W12" s="87"/>
      <c r="X12" s="87"/>
      <c r="Y12" s="87"/>
      <c r="Z12" s="87"/>
      <c r="AA12" s="87"/>
      <c r="AB12" s="87"/>
      <c r="AC12" s="87"/>
      <c r="AD12" s="87"/>
      <c r="AE12" s="87"/>
    </row>
    <row r="13" spans="10:31" ht="24" customHeight="1">
      <c r="J13" s="157" t="str">
        <f>'初度入札書'!E12</f>
        <v>代表者職氏名</v>
      </c>
      <c r="K13" s="157"/>
      <c r="L13" s="157"/>
      <c r="M13" s="157"/>
      <c r="N13" s="157"/>
      <c r="P13" s="47" t="str">
        <f>"　"&amp;'入力シート'!N9</f>
        <v>　代表取締役　東　総　太　郎</v>
      </c>
      <c r="Q13" s="47"/>
      <c r="R13" s="47"/>
      <c r="S13" s="47"/>
      <c r="T13" s="47"/>
      <c r="U13" s="47"/>
      <c r="V13" s="47"/>
      <c r="W13" s="47"/>
      <c r="X13" s="47"/>
      <c r="Y13" s="47"/>
      <c r="Z13" s="47"/>
      <c r="AA13" s="47"/>
      <c r="AB13" s="47"/>
      <c r="AC13" s="47"/>
      <c r="AD13" s="47"/>
      <c r="AE13" t="s">
        <v>7</v>
      </c>
    </row>
    <row r="14" ht="24" customHeight="1"/>
    <row r="15" spans="1:35" ht="18" customHeight="1">
      <c r="A15" s="158" t="str">
        <f>"　令和"&amp;IF(AG17=1,"元",AG17)&amp;"年"&amp;AH15&amp;"月"&amp;AI15&amp;"日"&amp;"付けで執行された、ダイレクト入札の落札候補者となったので、入札参加資格について確認されたく、下記のとおり申請します。"</f>
        <v>　令和3年2月1日付けで執行された、ダイレクト入札の落札候補者となったので、入札参加資格について確認されたく、下記のとおり申請します。</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G15">
        <f>YEAR('入力シート'!N14)</f>
        <v>2021</v>
      </c>
      <c r="AH15">
        <f>MONTH('入力シート'!N14)</f>
        <v>2</v>
      </c>
      <c r="AI15">
        <f>DAY('入力シート'!N14)</f>
        <v>1</v>
      </c>
    </row>
    <row r="16" spans="1:33" ht="18" customHeight="1">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G16">
        <v>2018</v>
      </c>
    </row>
    <row r="17" spans="1:33" ht="24" customHeight="1">
      <c r="A17" s="157" t="s">
        <v>8</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G17">
        <f>ROUND(AG15-AG16,0)</f>
        <v>3</v>
      </c>
    </row>
    <row r="18" spans="1:31" ht="24" customHeight="1">
      <c r="A18" s="156" t="str">
        <f>'入力シート'!F12</f>
        <v>件名</v>
      </c>
      <c r="B18" s="156"/>
      <c r="C18" s="156"/>
      <c r="D18" s="156"/>
      <c r="E18" s="156"/>
      <c r="F18" s="156"/>
      <c r="G18" s="156"/>
      <c r="H18" s="156"/>
      <c r="I18" s="156"/>
      <c r="J18" s="156"/>
      <c r="K18" s="153" t="str">
        <f>'入力シート'!N12</f>
        <v>水道用次亜塩素酸ナトリウムの購入</v>
      </c>
      <c r="L18" s="154"/>
      <c r="M18" s="154"/>
      <c r="N18" s="154"/>
      <c r="O18" s="154"/>
      <c r="P18" s="154"/>
      <c r="Q18" s="154"/>
      <c r="R18" s="154"/>
      <c r="S18" s="154"/>
      <c r="T18" s="154"/>
      <c r="U18" s="154"/>
      <c r="V18" s="154"/>
      <c r="W18" s="154"/>
      <c r="X18" s="154"/>
      <c r="Y18" s="154"/>
      <c r="Z18" s="154"/>
      <c r="AA18" s="154"/>
      <c r="AB18" s="154"/>
      <c r="AC18" s="154"/>
      <c r="AD18" s="154"/>
      <c r="AE18" s="155"/>
    </row>
    <row r="19" spans="1:31" ht="24" customHeight="1">
      <c r="A19" s="156" t="str">
        <f>'入力シート'!F13</f>
        <v>納入場所</v>
      </c>
      <c r="B19" s="156"/>
      <c r="C19" s="156"/>
      <c r="D19" s="156"/>
      <c r="E19" s="156"/>
      <c r="F19" s="156"/>
      <c r="G19" s="156"/>
      <c r="H19" s="156"/>
      <c r="I19" s="156"/>
      <c r="J19" s="156"/>
      <c r="K19" s="153" t="str">
        <f>'入力シート'!N13</f>
        <v>香取郡東庄町笹川ろ１番地</v>
      </c>
      <c r="L19" s="154"/>
      <c r="M19" s="154"/>
      <c r="N19" s="154"/>
      <c r="O19" s="154"/>
      <c r="P19" s="154"/>
      <c r="Q19" s="154"/>
      <c r="R19" s="154"/>
      <c r="S19" s="154"/>
      <c r="T19" s="154"/>
      <c r="U19" s="154"/>
      <c r="V19" s="154"/>
      <c r="W19" s="154"/>
      <c r="X19" s="154"/>
      <c r="Y19" s="154"/>
      <c r="Z19" s="154"/>
      <c r="AA19" s="154"/>
      <c r="AB19" s="154"/>
      <c r="AC19" s="154"/>
      <c r="AD19" s="154"/>
      <c r="AE19" s="155"/>
    </row>
    <row r="20" ht="24" customHeight="1">
      <c r="A20" t="s">
        <v>80</v>
      </c>
    </row>
    <row r="21" spans="1:31" ht="24" customHeight="1">
      <c r="A21" s="23" t="s">
        <v>71</v>
      </c>
      <c r="B21" s="151" t="str">
        <f>IF(COUNTA('入力シート'!J27)=1,'入力シート'!J27,"")</f>
        <v>納入予定品の仕様・規格のわかる書類（パンフレット、カタログ等）の写し</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2"/>
    </row>
    <row r="22" spans="1:31" ht="24" customHeight="1">
      <c r="A22" s="23" t="s">
        <v>81</v>
      </c>
      <c r="B22" s="151">
        <f>IF(COUNTA('入力シート'!J28)=1,'入力シート'!J28,"")</f>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2"/>
    </row>
    <row r="23" spans="1:31" ht="24" customHeight="1">
      <c r="A23" s="23" t="s">
        <v>82</v>
      </c>
      <c r="B23" s="151">
        <f>IF(COUNTA('入力シート'!J29)=1,'入力シート'!J29,"")</f>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2"/>
    </row>
    <row r="24" spans="1:31" ht="24" customHeight="1">
      <c r="A24" s="23" t="s">
        <v>74</v>
      </c>
      <c r="B24" s="151">
        <f>IF(COUNTA('入力シート'!J30)=1,'入力シート'!J30,"")</f>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2"/>
    </row>
    <row r="25" spans="1:31" ht="24" customHeight="1">
      <c r="A25" s="23" t="s">
        <v>75</v>
      </c>
      <c r="B25" s="151">
        <f>IF(COUNTA('入力シート'!J31)=1,'入力シート'!J31,"")</f>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2"/>
    </row>
    <row r="26" spans="1:31" ht="24" customHeight="1">
      <c r="A26" s="23" t="s">
        <v>76</v>
      </c>
      <c r="B26" s="151">
        <f>IF(COUNTA('入力シート'!J32)=1,'入力シート'!J32,"")</f>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2"/>
    </row>
    <row r="27" spans="1:31" ht="24" customHeight="1">
      <c r="A27" s="23" t="s">
        <v>77</v>
      </c>
      <c r="B27" s="151">
        <f>IF(COUNTA('入力シート'!J33)=1,'入力シート'!J33,"")</f>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2"/>
    </row>
    <row r="28" ht="18" customHeight="1">
      <c r="A28" s="15" t="s">
        <v>48</v>
      </c>
    </row>
    <row r="29" ht="18" customHeight="1">
      <c r="A29" s="24" t="s">
        <v>84</v>
      </c>
    </row>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sheetData>
  <sheetProtection sheet="1"/>
  <mergeCells count="24">
    <mergeCell ref="A1:AE1"/>
    <mergeCell ref="A3:AE4"/>
    <mergeCell ref="A6:AE6"/>
    <mergeCell ref="A8:AE8"/>
    <mergeCell ref="A9:AE9"/>
    <mergeCell ref="J11:N11"/>
    <mergeCell ref="P11:AE11"/>
    <mergeCell ref="P12:AE12"/>
    <mergeCell ref="P13:AD13"/>
    <mergeCell ref="A18:J18"/>
    <mergeCell ref="A19:J19"/>
    <mergeCell ref="A17:AE17"/>
    <mergeCell ref="A15:AE16"/>
    <mergeCell ref="J12:N12"/>
    <mergeCell ref="J13:N13"/>
    <mergeCell ref="B23:AE23"/>
    <mergeCell ref="B24:AE24"/>
    <mergeCell ref="B25:AE25"/>
    <mergeCell ref="B26:AE26"/>
    <mergeCell ref="B27:AE27"/>
    <mergeCell ref="K18:AE18"/>
    <mergeCell ref="K19:AE19"/>
    <mergeCell ref="B21:AE21"/>
    <mergeCell ref="B22:AE22"/>
  </mergeCells>
  <printOptions horizontalCentered="1"/>
  <pageMargins left="0.984251968503937" right="0.984251968503937" top="0.7874015748031497" bottom="0.7874015748031497"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大網</dc:creator>
  <cp:keywords/>
  <dc:description/>
  <cp:lastModifiedBy>soumu8</cp:lastModifiedBy>
  <cp:lastPrinted>2021-02-04T04:58:55Z</cp:lastPrinted>
  <dcterms:created xsi:type="dcterms:W3CDTF">2011-09-08T00:15:01Z</dcterms:created>
  <dcterms:modified xsi:type="dcterms:W3CDTF">2021-02-04T04:59:49Z</dcterms:modified>
  <cp:category/>
  <cp:version/>
  <cp:contentType/>
  <cp:contentStatus/>
</cp:coreProperties>
</file>